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420" windowHeight="3645" tabRatio="618" activeTab="0"/>
  </bookViews>
  <sheets>
    <sheet name="form" sheetId="1" r:id="rId1"/>
    <sheet name="total" sheetId="2" r:id="rId2"/>
  </sheets>
  <externalReferences>
    <externalReference r:id="rId5"/>
  </externalReferences>
  <definedNames>
    <definedName name="ANO">#REF!</definedName>
    <definedName name="HSHSHSH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<sst xmlns="http://schemas.openxmlformats.org/spreadsheetml/2006/main" count="151" uniqueCount="105">
  <si>
    <t xml:space="preserve"> </t>
  </si>
  <si>
    <t>စဥ်</t>
  </si>
  <si>
    <t>ရုံးအမည်</t>
  </si>
  <si>
    <t>သုံးဘီးဆိုင်ကယ်</t>
  </si>
  <si>
    <t>ရန်ကုန်တိုင်းဒေသကြီး</t>
  </si>
  <si>
    <t>မန္တလေးတိုင်းဒေသကြီး</t>
  </si>
  <si>
    <t>မိတ္ထီလာ</t>
  </si>
  <si>
    <t>မြင်းခြံ</t>
  </si>
  <si>
    <t>‌ေကျာက်ပန်းတောင်း</t>
  </si>
  <si>
    <t>‌ေကျာက်ဆည်</t>
  </si>
  <si>
    <t>ပြင်ဦးလွင်</t>
  </si>
  <si>
    <t>ရှမ်းပြည်နယ်</t>
  </si>
  <si>
    <t>‌ေတာင်ကြီး</t>
  </si>
  <si>
    <t>လွိုင်လင်</t>
  </si>
  <si>
    <t>‌ေကျာက်မဲ</t>
  </si>
  <si>
    <t>မူဆယ်</t>
  </si>
  <si>
    <t>ကျိုင်းတုံ</t>
  </si>
  <si>
    <t>တာချီလိတ်</t>
  </si>
  <si>
    <t>ပဲခူးတိုင်းဒေသကြီး</t>
  </si>
  <si>
    <t>ပဲခူး</t>
  </si>
  <si>
    <t>‌ေတာင်ငူ</t>
  </si>
  <si>
    <t>ပြည်</t>
  </si>
  <si>
    <t>သာယာဝတီ</t>
  </si>
  <si>
    <t>စစ်ကိုင်းတိုင်းဒေသကြီး</t>
  </si>
  <si>
    <t>မုံရွာ</t>
  </si>
  <si>
    <t>စစ်ကိုင်း</t>
  </si>
  <si>
    <t>‌ေရွှဘို</t>
  </si>
  <si>
    <t>ကလေး</t>
  </si>
  <si>
    <t>တမူး</t>
  </si>
  <si>
    <t>ကသာ</t>
  </si>
  <si>
    <t>မွန်ပြည်နယ်</t>
  </si>
  <si>
    <t>‌ေမာ်လမြိုင်</t>
  </si>
  <si>
    <t>သထုံ</t>
  </si>
  <si>
    <t>ပခုက္ကူ</t>
  </si>
  <si>
    <t>သရက်</t>
  </si>
  <si>
    <t>‌ေချာက်</t>
  </si>
  <si>
    <t>ကချင်ပြည်နယ်</t>
  </si>
  <si>
    <t>မြစ်ကြီးနား</t>
  </si>
  <si>
    <t>ဧရာဝတီတိုင်းဒေသကြီး</t>
  </si>
  <si>
    <t>ပုသိမ်</t>
  </si>
  <si>
    <t>ဖျာပုံ</t>
  </si>
  <si>
    <t>‌ေမြာင်းမြ</t>
  </si>
  <si>
    <t>ဟင်္သာတ</t>
  </si>
  <si>
    <t>မအူပင်</t>
  </si>
  <si>
    <t>တနင်္သာရီတိုင်းဒေသကြီး</t>
  </si>
  <si>
    <t>ထားဝယ်</t>
  </si>
  <si>
    <t>မြိတ်</t>
  </si>
  <si>
    <t>‌ေကာ့သောင်း</t>
  </si>
  <si>
    <t>ကရင်ပြည်နယ်</t>
  </si>
  <si>
    <t>ဘားအံ</t>
  </si>
  <si>
    <t>‌ေကာ့ကရိတ်</t>
  </si>
  <si>
    <t>မြဝတီ</t>
  </si>
  <si>
    <t>ရခိုင်ပြည်နယ်</t>
  </si>
  <si>
    <t>သံတွဲ</t>
  </si>
  <si>
    <t>‌ေတာင်ကုတ်</t>
  </si>
  <si>
    <t>စုစုပေါင်း</t>
  </si>
  <si>
    <t>မိုးညှင်း</t>
  </si>
  <si>
    <t>စစ်တွေ</t>
  </si>
  <si>
    <t xml:space="preserve"> မန္တလေး</t>
  </si>
  <si>
    <t>‌လားရှိုး</t>
  </si>
  <si>
    <t>မကွေးတိုင်းေဒသကြီး</t>
  </si>
  <si>
    <t>ကယား(လွိုင်ကော်)</t>
  </si>
  <si>
    <t>ချင်း(ဟားခါး)</t>
  </si>
  <si>
    <t>မော်တော်ယာဥ်</t>
  </si>
  <si>
    <t>ဗန်းမော်</t>
  </si>
  <si>
    <t>‌ေမာ်တော်ယာဥ်</t>
  </si>
  <si>
    <t>ပြည်နယ်/
တိုင်းဒေသကြီး</t>
  </si>
  <si>
    <t>' က '</t>
  </si>
  <si>
    <t>'ခ'</t>
  </si>
  <si>
    <t>'ဂ'</t>
  </si>
  <si>
    <t>'ဃ'</t>
  </si>
  <si>
    <t>'င'</t>
  </si>
  <si>
    <t>နောက်တွဲ</t>
  </si>
  <si>
    <t>‌ေပါင်း</t>
  </si>
  <si>
    <t>က'</t>
  </si>
  <si>
    <t>မကွေးတိုင်းဒေသကြီး</t>
  </si>
  <si>
    <t>ကယားပြည်နယ်</t>
  </si>
  <si>
    <t>ချင်းပြည်နယ်</t>
  </si>
  <si>
    <t>" က"  ခရီးစဥ် ဒေသကုန်စည်ပို့ဆောင်ခွင့်လိုင်စင်</t>
  </si>
  <si>
    <t>" ခ"  ခရီးစဥ် ခရီးသည်ပို့ဆောင်ခွင့်လိုင်စင်</t>
  </si>
  <si>
    <t>" ဂ"  စင်းလုံးငှား ခရီးသည်ပို့ဆောင်ခွင့်လိုင်စင်</t>
  </si>
  <si>
    <t>" ဃ"  ပဋိဉာဥ်အရ ပို့ဆောင်ခွင့်လိုင်စင်</t>
  </si>
  <si>
    <t>" င"  ကိုယ်ပိုင်စီးပွါးရေးအတွက် ကုန်စည်ပို့ဆောင်ခွင့်လိုင်စင်</t>
  </si>
  <si>
    <t>မကွေး</t>
  </si>
  <si>
    <t>လုပ်ငန်းလိုင်စင်နှင့်သယ်ယူပို့ဆောင်ရေးကြီးကြပ်ညှိနှိုင်းမှုဌာန တိုင်းဒေသကြီး၊ ြပည်နယ်ရုံးများ၏ လစဥ်ယာဥ်အင်အားစာရင်း</t>
  </si>
  <si>
    <t>ထ‌ေ‌ရာ််
လာဂျီ</t>
  </si>
  <si>
    <t>က</t>
  </si>
  <si>
    <t>ခ</t>
  </si>
  <si>
    <t>ဂ</t>
  </si>
  <si>
    <t>ဃ</t>
  </si>
  <si>
    <t>င</t>
  </si>
  <si>
    <t>‌ေနာက်တွဲ</t>
  </si>
  <si>
    <t>ပေါင်း</t>
  </si>
  <si>
    <t>ဃ 
အခြား</t>
  </si>
  <si>
    <t>'ဃ'
အခြား</t>
  </si>
  <si>
    <r>
      <t xml:space="preserve">ဂ
</t>
    </r>
    <r>
      <rPr>
        <b/>
        <sz val="10"/>
        <rFont val="Myanmar2ex"/>
        <family val="2"/>
      </rPr>
      <t>5 ဦး
အထက်</t>
    </r>
  </si>
  <si>
    <r>
      <t xml:space="preserve">ဂ
</t>
    </r>
    <r>
      <rPr>
        <b/>
        <sz val="10"/>
        <rFont val="Myanmar2ex"/>
        <family val="2"/>
      </rPr>
      <t xml:space="preserve">5 ဦးထိ
 </t>
    </r>
  </si>
  <si>
    <t>‌ေနပြည်တော်</t>
  </si>
  <si>
    <t>ေနပြည်တော်</t>
  </si>
  <si>
    <t>'ဂ'
5ဦးထိ</t>
  </si>
  <si>
    <t>'ဂ'
5ဦးအထက်</t>
  </si>
  <si>
    <t>ထရော်
လာဂျီ</t>
  </si>
  <si>
    <t>2018 ခုနှစ်၊  နိုဝင်ဘာလ</t>
  </si>
  <si>
    <t>လုပ်ငန်းလိုင်စင်နှင်‌့သယ်ယူပို့ဆောင်ရေးကြီးကြပ်ညှိနှိုင်းမှုဌာန ြပည်နယ်/ တိုင်းရုံးများ၏ (11/2018) လအထိယာဥ်အင်အားစာရင်း</t>
  </si>
  <si>
    <t>2018 ခုနှစ်၊ နိုဝင်ဘာလ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</si>
</sst>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00"/>
    <numFmt numFmtId="176" formatCode="0.0000"/>
    <numFmt numFmtId="177" formatCode="\ @"/>
    <numFmt numFmtId="178" formatCode="0\ \ "/>
    <numFmt numFmtId="179" formatCode="0\ "/>
    <numFmt numFmtId="180" formatCode="\ \ "/>
    <numFmt numFmtId="181" formatCode="0\ \ \ \ "/>
    <numFmt numFmtId="182" formatCode="[$-10000455]0"/>
    <numFmt numFmtId="183" formatCode="0.00;[Red]0.00"/>
    <numFmt numFmtId="184" formatCode="0;[Red]0"/>
    <numFmt numFmtId="185" formatCode="0.E+00"/>
    <numFmt numFmtId="186" formatCode="[$-10000000]dd\-mmm"/>
    <numFmt numFmtId="187" formatCode="[$-409]dddd\,\ mmmm\ dd\,\ yyyy"/>
    <numFmt numFmtId="188" formatCode="[$-409]h:mm:ss\ AM/PM"/>
    <numFmt numFmtId="189" formatCode="0.0;[Red]0.0"/>
    <numFmt numFmtId="190" formatCode="00000"/>
    <numFmt numFmtId="191" formatCode="General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;[Red]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yanmar2ex"/>
      <family val="2"/>
    </font>
    <font>
      <b/>
      <sz val="15"/>
      <name val="Myanmar2ex"/>
      <family val="2"/>
    </font>
    <font>
      <b/>
      <sz val="13"/>
      <name val="Myanmar2ex"/>
      <family val="2"/>
    </font>
    <font>
      <sz val="13"/>
      <name val="Myanmar2ex"/>
      <family val="2"/>
    </font>
    <font>
      <sz val="15"/>
      <name val="Myanmar2ex"/>
      <family val="2"/>
    </font>
    <font>
      <b/>
      <sz val="16"/>
      <name val="Myanmar2ex"/>
      <family val="2"/>
    </font>
    <font>
      <sz val="16"/>
      <name val="Myanmar2ex"/>
      <family val="2"/>
    </font>
    <font>
      <sz val="14"/>
      <name val="Myanmar2ex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Myanmar2ex"/>
      <family val="2"/>
    </font>
    <font>
      <b/>
      <sz val="11"/>
      <name val="Myanmar2ex"/>
      <family val="2"/>
    </font>
    <font>
      <sz val="18"/>
      <name val="Myanmar2ex"/>
      <family val="2"/>
    </font>
    <font>
      <sz val="15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Myanmar2e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Myanmar2e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83">
      <alignment vertical="center"/>
      <protection/>
    </xf>
    <xf numFmtId="0" fontId="5" fillId="0" borderId="0" xfId="83" applyFont="1" applyAlignment="1">
      <alignment horizontal="centerContinuous" vertical="center"/>
      <protection/>
    </xf>
    <xf numFmtId="0" fontId="6" fillId="0" borderId="0" xfId="83" applyFont="1">
      <alignment vertical="center"/>
      <protection/>
    </xf>
    <xf numFmtId="0" fontId="6" fillId="0" borderId="0" xfId="83" applyFont="1" applyBorder="1" applyAlignment="1">
      <alignment horizontal="center" vertical="center"/>
      <protection/>
    </xf>
    <xf numFmtId="177" fontId="5" fillId="0" borderId="0" xfId="83" applyNumberFormat="1" applyFont="1" applyBorder="1" applyAlignment="1">
      <alignment horizontal="left" vertical="center"/>
      <protection/>
    </xf>
    <xf numFmtId="179" fontId="6" fillId="0" borderId="0" xfId="49" applyNumberFormat="1" applyFont="1" applyBorder="1" applyAlignment="1">
      <alignment horizontal="right" vertical="center"/>
    </xf>
    <xf numFmtId="179" fontId="6" fillId="0" borderId="0" xfId="83" applyNumberFormat="1" applyFont="1" applyBorder="1">
      <alignment vertical="center"/>
      <protection/>
    </xf>
    <xf numFmtId="0" fontId="7" fillId="0" borderId="0" xfId="75" applyFont="1">
      <alignment/>
      <protection/>
    </xf>
    <xf numFmtId="0" fontId="4" fillId="0" borderId="10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7" fillId="0" borderId="11" xfId="80" applyFont="1" applyBorder="1" applyAlignment="1">
      <alignment horizontal="center" vertical="center"/>
      <protection/>
    </xf>
    <xf numFmtId="49" fontId="5" fillId="0" borderId="11" xfId="80" applyNumberFormat="1" applyFont="1" applyBorder="1" applyAlignment="1">
      <alignment horizontal="left" vertical="center" wrapText="1"/>
      <protection/>
    </xf>
    <xf numFmtId="49" fontId="5" fillId="0" borderId="11" xfId="80" applyNumberFormat="1" applyFont="1" applyBorder="1" applyAlignment="1">
      <alignment vertical="center"/>
      <protection/>
    </xf>
    <xf numFmtId="0" fontId="7" fillId="0" borderId="12" xfId="80" applyFont="1" applyBorder="1" applyAlignment="1">
      <alignment horizontal="center" vertical="center"/>
      <protection/>
    </xf>
    <xf numFmtId="49" fontId="7" fillId="0" borderId="12" xfId="80" applyNumberFormat="1" applyFont="1" applyBorder="1" applyAlignment="1">
      <alignment vertical="center"/>
      <protection/>
    </xf>
    <xf numFmtId="0" fontId="7" fillId="0" borderId="13" xfId="80" applyFont="1" applyBorder="1" applyAlignment="1">
      <alignment horizontal="center" vertical="center"/>
      <protection/>
    </xf>
    <xf numFmtId="49" fontId="7" fillId="0" borderId="13" xfId="80" applyNumberFormat="1" applyFont="1" applyBorder="1" applyAlignment="1">
      <alignment vertical="center"/>
      <protection/>
    </xf>
    <xf numFmtId="0" fontId="7" fillId="0" borderId="14" xfId="80" applyFont="1" applyBorder="1" applyAlignment="1">
      <alignment horizontal="center" vertical="center"/>
      <protection/>
    </xf>
    <xf numFmtId="49" fontId="7" fillId="0" borderId="14" xfId="80" applyNumberFormat="1" applyFont="1" applyBorder="1" applyAlignment="1">
      <alignment vertical="center"/>
      <protection/>
    </xf>
    <xf numFmtId="49" fontId="4" fillId="0" borderId="11" xfId="80" applyNumberFormat="1" applyFont="1" applyBorder="1" applyAlignment="1">
      <alignment vertical="center"/>
      <protection/>
    </xf>
    <xf numFmtId="0" fontId="7" fillId="0" borderId="15" xfId="80" applyFont="1" applyBorder="1" applyAlignment="1">
      <alignment horizontal="center" vertical="center"/>
      <protection/>
    </xf>
    <xf numFmtId="49" fontId="4" fillId="0" borderId="15" xfId="80" applyNumberFormat="1" applyFont="1" applyBorder="1" applyAlignment="1">
      <alignment vertical="center"/>
      <protection/>
    </xf>
    <xf numFmtId="0" fontId="7" fillId="0" borderId="14" xfId="75" applyNumberFormat="1" applyFont="1" applyBorder="1" applyAlignment="1" applyProtection="1">
      <alignment horizontal="right" vertical="center" wrapText="1"/>
      <protection locked="0"/>
    </xf>
    <xf numFmtId="0" fontId="7" fillId="0" borderId="14" xfId="75" applyNumberFormat="1" applyFont="1" applyBorder="1" applyAlignment="1" applyProtection="1">
      <alignment horizontal="left" vertical="center" wrapText="1"/>
      <protection locked="0"/>
    </xf>
    <xf numFmtId="0" fontId="7" fillId="0" borderId="16" xfId="75" applyFont="1" applyBorder="1">
      <alignment/>
      <protection/>
    </xf>
    <xf numFmtId="0" fontId="7" fillId="0" borderId="17" xfId="80" applyFont="1" applyBorder="1" applyAlignment="1">
      <alignment horizontal="center" vertical="center"/>
      <protection/>
    </xf>
    <xf numFmtId="49" fontId="4" fillId="0" borderId="17" xfId="80" applyNumberFormat="1" applyFont="1" applyBorder="1" applyAlignment="1">
      <alignment vertical="center"/>
      <protection/>
    </xf>
    <xf numFmtId="0" fontId="7" fillId="0" borderId="0" xfId="75" applyFont="1" applyBorder="1">
      <alignment/>
      <protection/>
    </xf>
    <xf numFmtId="0" fontId="10" fillId="0" borderId="11" xfId="80" applyFont="1" applyBorder="1" applyAlignment="1">
      <alignment horizontal="center" vertical="center"/>
      <protection/>
    </xf>
    <xf numFmtId="0" fontId="4" fillId="0" borderId="0" xfId="75" applyFont="1">
      <alignment/>
      <protection/>
    </xf>
    <xf numFmtId="0" fontId="7" fillId="0" borderId="0" xfId="75" applyFont="1" applyAlignment="1">
      <alignment horizontal="right"/>
      <protection/>
    </xf>
    <xf numFmtId="0" fontId="16" fillId="0" borderId="0" xfId="83" applyFont="1">
      <alignment vertical="center"/>
      <protection/>
    </xf>
    <xf numFmtId="0" fontId="13" fillId="0" borderId="10" xfId="75" applyFont="1" applyBorder="1" applyAlignment="1">
      <alignment horizontal="center" vertical="center" wrapText="1"/>
      <protection/>
    </xf>
    <xf numFmtId="0" fontId="4" fillId="0" borderId="11" xfId="80" applyNumberFormat="1" applyFont="1" applyBorder="1" applyAlignment="1" applyProtection="1">
      <alignment horizontal="right" vertical="center" wrapText="1"/>
      <protection locked="0"/>
    </xf>
    <xf numFmtId="0" fontId="4" fillId="0" borderId="11" xfId="75" applyNumberFormat="1" applyFont="1" applyBorder="1" applyAlignment="1" applyProtection="1">
      <alignment horizontal="right" vertical="center"/>
      <protection locked="0"/>
    </xf>
    <xf numFmtId="0" fontId="4" fillId="0" borderId="11" xfId="75" applyNumberFormat="1" applyFont="1" applyBorder="1" applyAlignment="1" applyProtection="1">
      <alignment horizontal="right" vertical="center" wrapText="1"/>
      <protection locked="0"/>
    </xf>
    <xf numFmtId="0" fontId="4" fillId="0" borderId="11" xfId="80" applyNumberFormat="1" applyFont="1" applyBorder="1" applyAlignment="1" applyProtection="1">
      <alignment horizontal="right" vertical="center"/>
      <protection locked="0"/>
    </xf>
    <xf numFmtId="0" fontId="7" fillId="0" borderId="12" xfId="80" applyNumberFormat="1" applyFont="1" applyBorder="1" applyAlignment="1" applyProtection="1">
      <alignment horizontal="right" vertical="center" wrapText="1"/>
      <protection locked="0"/>
    </xf>
    <xf numFmtId="0" fontId="7" fillId="0" borderId="12" xfId="80" applyNumberFormat="1" applyFont="1" applyBorder="1" applyAlignment="1" applyProtection="1">
      <alignment horizontal="right" vertical="center"/>
      <protection locked="0"/>
    </xf>
    <xf numFmtId="0" fontId="4" fillId="0" borderId="12" xfId="75" applyNumberFormat="1" applyFont="1" applyBorder="1" applyAlignment="1" applyProtection="1">
      <alignment horizontal="right" vertical="center" wrapText="1"/>
      <protection locked="0"/>
    </xf>
    <xf numFmtId="0" fontId="7" fillId="0" borderId="13" xfId="80" applyNumberFormat="1" applyFont="1" applyBorder="1" applyAlignment="1" applyProtection="1">
      <alignment horizontal="right" vertical="center"/>
      <protection locked="0"/>
    </xf>
    <xf numFmtId="0" fontId="4" fillId="0" borderId="13" xfId="75" applyNumberFormat="1" applyFont="1" applyBorder="1" applyAlignment="1" applyProtection="1">
      <alignment horizontal="right" vertical="center" wrapText="1"/>
      <protection locked="0"/>
    </xf>
    <xf numFmtId="0" fontId="7" fillId="0" borderId="14" xfId="80" applyNumberFormat="1" applyFont="1" applyBorder="1" applyAlignment="1" applyProtection="1">
      <alignment horizontal="right" vertical="center"/>
      <protection locked="0"/>
    </xf>
    <xf numFmtId="0" fontId="4" fillId="0" borderId="14" xfId="75" applyNumberFormat="1" applyFont="1" applyBorder="1" applyAlignment="1" applyProtection="1">
      <alignment horizontal="right" vertical="center" wrapText="1"/>
      <protection locked="0"/>
    </xf>
    <xf numFmtId="0" fontId="4" fillId="0" borderId="15" xfId="80" applyNumberFormat="1" applyFont="1" applyBorder="1" applyAlignment="1" applyProtection="1">
      <alignment horizontal="right" vertical="center"/>
      <protection locked="0"/>
    </xf>
    <xf numFmtId="0" fontId="4" fillId="0" borderId="17" xfId="80" applyNumberFormat="1" applyFont="1" applyBorder="1" applyAlignment="1" applyProtection="1">
      <alignment horizontal="right" vertical="center"/>
      <protection locked="0"/>
    </xf>
    <xf numFmtId="0" fontId="7" fillId="0" borderId="0" xfId="75" applyFont="1" applyAlignment="1">
      <alignment vertical="center"/>
      <protection/>
    </xf>
    <xf numFmtId="0" fontId="4" fillId="0" borderId="12" xfId="75" applyNumberFormat="1" applyFont="1" applyBorder="1" applyAlignment="1" applyProtection="1">
      <alignment horizontal="right" vertical="center"/>
      <protection locked="0"/>
    </xf>
    <xf numFmtId="0" fontId="4" fillId="0" borderId="13" xfId="75" applyNumberFormat="1" applyFont="1" applyBorder="1" applyAlignment="1" applyProtection="1">
      <alignment horizontal="right" vertical="center"/>
      <protection locked="0"/>
    </xf>
    <xf numFmtId="0" fontId="4" fillId="0" borderId="14" xfId="75" applyNumberFormat="1" applyFont="1" applyBorder="1" applyAlignment="1" applyProtection="1">
      <alignment horizontal="right" vertical="center"/>
      <protection locked="0"/>
    </xf>
    <xf numFmtId="0" fontId="4" fillId="0" borderId="12" xfId="80" applyNumberFormat="1" applyFont="1" applyBorder="1" applyAlignment="1" applyProtection="1">
      <alignment horizontal="right" vertical="center" wrapText="1"/>
      <protection locked="0"/>
    </xf>
    <xf numFmtId="0" fontId="4" fillId="0" borderId="13" xfId="80" applyNumberFormat="1" applyFont="1" applyBorder="1" applyAlignment="1" applyProtection="1">
      <alignment horizontal="right" vertical="center" wrapText="1"/>
      <protection locked="0"/>
    </xf>
    <xf numFmtId="0" fontId="4" fillId="0" borderId="14" xfId="80" applyNumberFormat="1" applyFont="1" applyBorder="1" applyAlignment="1" applyProtection="1">
      <alignment horizontal="right" vertical="center" wrapText="1"/>
      <protection locked="0"/>
    </xf>
    <xf numFmtId="0" fontId="4" fillId="0" borderId="18" xfId="80" applyNumberFormat="1" applyFont="1" applyBorder="1" applyAlignment="1" applyProtection="1">
      <alignment horizontal="right" vertical="center" wrapText="1"/>
      <protection locked="0"/>
    </xf>
    <xf numFmtId="0" fontId="4" fillId="0" borderId="18" xfId="75" applyNumberFormat="1" applyFont="1" applyBorder="1" applyAlignment="1" applyProtection="1">
      <alignment horizontal="right" vertical="center" wrapText="1"/>
      <protection locked="0"/>
    </xf>
    <xf numFmtId="179" fontId="9" fillId="0" borderId="19" xfId="49" applyNumberFormat="1" applyFont="1" applyBorder="1" applyAlignment="1">
      <alignment horizontal="right" vertical="center"/>
    </xf>
    <xf numFmtId="179" fontId="8" fillId="0" borderId="19" xfId="49" applyNumberFormat="1" applyFont="1" applyBorder="1" applyAlignment="1">
      <alignment horizontal="right" vertical="center"/>
    </xf>
    <xf numFmtId="179" fontId="9" fillId="0" borderId="20" xfId="49" applyNumberFormat="1" applyFont="1" applyBorder="1" applyAlignment="1">
      <alignment horizontal="right" vertical="center"/>
    </xf>
    <xf numFmtId="179" fontId="8" fillId="0" borderId="20" xfId="49" applyNumberFormat="1" applyFont="1" applyBorder="1" applyAlignment="1">
      <alignment horizontal="right" vertical="center"/>
    </xf>
    <xf numFmtId="179" fontId="9" fillId="0" borderId="20" xfId="49" applyNumberFormat="1" applyFont="1" applyBorder="1" applyAlignment="1">
      <alignment horizontal="center" vertical="center"/>
    </xf>
    <xf numFmtId="179" fontId="9" fillId="0" borderId="21" xfId="49" applyNumberFormat="1" applyFont="1" applyBorder="1" applyAlignment="1">
      <alignment horizontal="right" vertical="center"/>
    </xf>
    <xf numFmtId="179" fontId="8" fillId="0" borderId="21" xfId="49" applyNumberFormat="1" applyFont="1" applyBorder="1" applyAlignment="1">
      <alignment horizontal="right" vertical="center"/>
    </xf>
    <xf numFmtId="179" fontId="8" fillId="0" borderId="11" xfId="49" applyNumberFormat="1" applyFont="1" applyBorder="1" applyAlignment="1">
      <alignment horizontal="right" vertical="center"/>
    </xf>
    <xf numFmtId="179" fontId="8" fillId="0" borderId="11" xfId="83" applyNumberFormat="1" applyFont="1" applyBorder="1">
      <alignment vertical="center"/>
      <protection/>
    </xf>
    <xf numFmtId="0" fontId="3" fillId="0" borderId="22" xfId="83" applyFont="1" applyBorder="1" applyAlignment="1">
      <alignment horizontal="centerContinuous" vertical="center"/>
      <protection/>
    </xf>
    <xf numFmtId="0" fontId="3" fillId="0" borderId="23" xfId="83" applyFont="1" applyBorder="1" applyAlignment="1">
      <alignment horizontal="centerContinuous" vertical="center"/>
      <protection/>
    </xf>
    <xf numFmtId="0" fontId="3" fillId="0" borderId="24" xfId="83" applyFont="1" applyBorder="1" applyAlignment="1">
      <alignment horizontal="centerContinuous" vertical="center"/>
      <protection/>
    </xf>
    <xf numFmtId="0" fontId="3" fillId="0" borderId="10" xfId="83" applyFont="1" applyBorder="1" applyAlignment="1">
      <alignment horizontal="center" vertical="center"/>
      <protection/>
    </xf>
    <xf numFmtId="0" fontId="3" fillId="0" borderId="10" xfId="83" applyFont="1" applyBorder="1" applyAlignment="1" quotePrefix="1">
      <alignment horizontal="center" vertical="center" wrapText="1"/>
      <protection/>
    </xf>
    <xf numFmtId="0" fontId="3" fillId="0" borderId="10" xfId="83" applyFont="1" applyBorder="1" applyAlignment="1" quotePrefix="1">
      <alignment horizontal="center" vertical="center"/>
      <protection/>
    </xf>
    <xf numFmtId="0" fontId="3" fillId="0" borderId="25" xfId="83" applyFont="1" applyBorder="1" applyAlignment="1" quotePrefix="1">
      <alignment horizontal="center" vertical="center" wrapText="1"/>
      <protection/>
    </xf>
    <xf numFmtId="0" fontId="10" fillId="0" borderId="19" xfId="83" applyFont="1" applyBorder="1" applyAlignment="1">
      <alignment horizontal="center" vertical="center"/>
      <protection/>
    </xf>
    <xf numFmtId="177" fontId="10" fillId="0" borderId="19" xfId="83" applyNumberFormat="1" applyFont="1" applyBorder="1" applyAlignment="1">
      <alignment horizontal="left" vertical="center"/>
      <protection/>
    </xf>
    <xf numFmtId="0" fontId="10" fillId="0" borderId="20" xfId="83" applyFont="1" applyBorder="1" applyAlignment="1">
      <alignment horizontal="center" vertical="center"/>
      <protection/>
    </xf>
    <xf numFmtId="177" fontId="10" fillId="0" borderId="20" xfId="83" applyNumberFormat="1" applyFont="1" applyBorder="1" applyAlignment="1">
      <alignment horizontal="left" vertical="center"/>
      <protection/>
    </xf>
    <xf numFmtId="0" fontId="10" fillId="0" borderId="21" xfId="83" applyFont="1" applyBorder="1" applyAlignment="1">
      <alignment horizontal="center" vertical="center"/>
      <protection/>
    </xf>
    <xf numFmtId="177" fontId="10" fillId="0" borderId="21" xfId="83" applyNumberFormat="1" applyFont="1" applyBorder="1" applyAlignment="1">
      <alignment horizontal="left" vertical="center"/>
      <protection/>
    </xf>
    <xf numFmtId="0" fontId="10" fillId="0" borderId="11" xfId="83" applyFont="1" applyBorder="1" applyAlignment="1">
      <alignment horizontal="center" vertical="center"/>
      <protection/>
    </xf>
    <xf numFmtId="177" fontId="3" fillId="0" borderId="11" xfId="83" applyNumberFormat="1" applyFont="1" applyBorder="1" applyAlignment="1">
      <alignment horizontal="center" vertical="center"/>
      <protection/>
    </xf>
    <xf numFmtId="0" fontId="10" fillId="0" borderId="0" xfId="83" applyFont="1">
      <alignment vertical="center"/>
      <protection/>
    </xf>
    <xf numFmtId="0" fontId="7" fillId="33" borderId="12" xfId="80" applyFont="1" applyFill="1" applyBorder="1" applyAlignment="1">
      <alignment horizontal="center" vertical="center"/>
      <protection/>
    </xf>
    <xf numFmtId="49" fontId="7" fillId="33" borderId="12" xfId="80" applyNumberFormat="1" applyFont="1" applyFill="1" applyBorder="1" applyAlignment="1">
      <alignment vertical="center"/>
      <protection/>
    </xf>
    <xf numFmtId="0" fontId="7" fillId="33" borderId="12" xfId="80" applyNumberFormat="1" applyFont="1" applyFill="1" applyBorder="1" applyAlignment="1" applyProtection="1">
      <alignment horizontal="right" vertical="center"/>
      <protection locked="0"/>
    </xf>
    <xf numFmtId="0" fontId="4" fillId="33" borderId="12" xfId="75" applyNumberFormat="1" applyFont="1" applyFill="1" applyBorder="1" applyAlignment="1" applyProtection="1">
      <alignment horizontal="right" vertical="center"/>
      <protection locked="0"/>
    </xf>
    <xf numFmtId="0" fontId="4" fillId="33" borderId="12" xfId="80" applyNumberFormat="1" applyFont="1" applyFill="1" applyBorder="1" applyAlignment="1" applyProtection="1">
      <alignment horizontal="right" vertical="center" wrapText="1"/>
      <protection locked="0"/>
    </xf>
    <xf numFmtId="0" fontId="4" fillId="33" borderId="12" xfId="75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75" applyFont="1" applyFill="1">
      <alignment/>
      <protection/>
    </xf>
    <xf numFmtId="0" fontId="4" fillId="0" borderId="0" xfId="75" applyFont="1" applyAlignment="1">
      <alignment horizontal="center" vertical="center"/>
      <protection/>
    </xf>
    <xf numFmtId="0" fontId="4" fillId="0" borderId="15" xfId="75" applyFont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/>
      <protection/>
    </xf>
    <xf numFmtId="49" fontId="4" fillId="0" borderId="15" xfId="75" applyNumberFormat="1" applyFont="1" applyBorder="1" applyAlignment="1">
      <alignment horizontal="center" vertical="center"/>
      <protection/>
    </xf>
    <xf numFmtId="49" fontId="4" fillId="0" borderId="10" xfId="75" applyNumberFormat="1" applyFont="1" applyBorder="1" applyAlignment="1">
      <alignment horizontal="center" vertical="center"/>
      <protection/>
    </xf>
    <xf numFmtId="0" fontId="4" fillId="0" borderId="22" xfId="75" applyFont="1" applyBorder="1" applyAlignment="1">
      <alignment horizontal="center" vertical="center"/>
      <protection/>
    </xf>
    <xf numFmtId="0" fontId="4" fillId="0" borderId="23" xfId="75" applyFont="1" applyBorder="1" applyAlignment="1">
      <alignment horizontal="center" vertical="center"/>
      <protection/>
    </xf>
    <xf numFmtId="0" fontId="4" fillId="0" borderId="24" xfId="75" applyFont="1" applyBorder="1" applyAlignment="1">
      <alignment horizontal="center" vertical="center"/>
      <protection/>
    </xf>
    <xf numFmtId="0" fontId="13" fillId="0" borderId="15" xfId="75" applyFont="1" applyBorder="1" applyAlignment="1">
      <alignment horizontal="center" vertical="center" wrapText="1"/>
      <protection/>
    </xf>
    <xf numFmtId="0" fontId="13" fillId="0" borderId="10" xfId="75" applyFont="1" applyBorder="1" applyAlignment="1">
      <alignment horizontal="center" vertical="center" wrapText="1"/>
      <protection/>
    </xf>
    <xf numFmtId="0" fontId="4" fillId="0" borderId="22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24" xfId="75" applyFont="1" applyBorder="1" applyAlignment="1">
      <alignment horizontal="center" vertical="center" wrapText="1"/>
      <protection/>
    </xf>
    <xf numFmtId="0" fontId="4" fillId="0" borderId="15" xfId="75" applyFont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177" fontId="4" fillId="0" borderId="11" xfId="80" applyNumberFormat="1" applyFont="1" applyBorder="1" applyAlignment="1">
      <alignment horizontal="center" vertical="center"/>
      <protection/>
    </xf>
    <xf numFmtId="0" fontId="15" fillId="0" borderId="0" xfId="75" applyFont="1" applyAlignment="1">
      <alignment horizontal="left" vertical="center"/>
      <protection/>
    </xf>
    <xf numFmtId="0" fontId="5" fillId="0" borderId="0" xfId="83" applyFont="1" applyBorder="1" applyAlignment="1">
      <alignment horizontal="right" vertical="center"/>
      <protection/>
    </xf>
    <xf numFmtId="0" fontId="4" fillId="0" borderId="0" xfId="83" applyFont="1" applyAlignment="1">
      <alignment horizontal="center" vertical="center"/>
      <protection/>
    </xf>
    <xf numFmtId="0" fontId="3" fillId="0" borderId="15" xfId="83" applyFont="1" applyBorder="1" applyAlignment="1">
      <alignment horizontal="center" vertical="center"/>
      <protection/>
    </xf>
    <xf numFmtId="0" fontId="3" fillId="0" borderId="10" xfId="83" applyFont="1" applyBorder="1" applyAlignment="1">
      <alignment horizontal="center" vertical="center"/>
      <protection/>
    </xf>
    <xf numFmtId="0" fontId="3" fillId="0" borderId="15" xfId="83" applyFont="1" applyBorder="1" applyAlignment="1">
      <alignment horizontal="center" vertical="center" wrapText="1"/>
      <protection/>
    </xf>
    <xf numFmtId="0" fontId="3" fillId="0" borderId="22" xfId="83" applyFont="1" applyBorder="1" applyAlignment="1">
      <alignment horizontal="center" vertical="center"/>
      <protection/>
    </xf>
    <xf numFmtId="0" fontId="3" fillId="0" borderId="23" xfId="83" applyFont="1" applyBorder="1" applyAlignment="1">
      <alignment horizontal="center" vertical="center"/>
      <protection/>
    </xf>
    <xf numFmtId="0" fontId="3" fillId="0" borderId="24" xfId="83" applyFont="1" applyBorder="1" applyAlignment="1">
      <alignment horizontal="center" vertical="center"/>
      <protection/>
    </xf>
    <xf numFmtId="0" fontId="3" fillId="0" borderId="19" xfId="83" applyFont="1" applyBorder="1" applyAlignment="1">
      <alignment horizontal="center" vertical="center"/>
      <protection/>
    </xf>
    <xf numFmtId="0" fontId="3" fillId="0" borderId="26" xfId="83" applyFont="1" applyBorder="1" applyAlignment="1">
      <alignment horizontal="center" vertical="center"/>
      <protection/>
    </xf>
    <xf numFmtId="0" fontId="3" fillId="0" borderId="10" xfId="83" applyFont="1" applyBorder="1" applyAlignment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10" xfId="69"/>
    <cellStyle name="Normal 11" xfId="70"/>
    <cellStyle name="Normal 11 2" xfId="71"/>
    <cellStyle name="Normal 11 2 2" xfId="72"/>
    <cellStyle name="Normal 12" xfId="73"/>
    <cellStyle name="Normal 2" xfId="74"/>
    <cellStyle name="Normal 2 2" xfId="75"/>
    <cellStyle name="Normal 2 2 2" xfId="76"/>
    <cellStyle name="Normal 2 3" xfId="77"/>
    <cellStyle name="Normal 2 4" xfId="78"/>
    <cellStyle name="Normal 3" xfId="79"/>
    <cellStyle name="Normal 4" xfId="80"/>
    <cellStyle name="Normal 4 2" xfId="81"/>
    <cellStyle name="Normal 5" xfId="82"/>
    <cellStyle name="Normal 6" xfId="83"/>
    <cellStyle name="Normal 7" xfId="84"/>
    <cellStyle name="Normal 7 2" xfId="85"/>
    <cellStyle name="Normal 8" xfId="86"/>
    <cellStyle name="Normal 9" xfId="87"/>
    <cellStyle name="Normal 9 2" xfId="88"/>
    <cellStyle name="Note" xfId="89"/>
    <cellStyle name="Output" xfId="90"/>
    <cellStyle name="Percent" xfId="91"/>
    <cellStyle name="Percent 2" xfId="92"/>
    <cellStyle name="Percent 2 2" xfId="93"/>
    <cellStyle name="Percent 2 2 2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0</xdr:row>
      <xdr:rowOff>0</xdr:rowOff>
    </xdr:from>
    <xdr:ext cx="9677400" cy="47625"/>
    <xdr:sp>
      <xdr:nvSpPr>
        <xdr:cNvPr id="1" name="Text Box 3"/>
        <xdr:cNvSpPr txBox="1">
          <a:spLocks noChangeArrowheads="1"/>
        </xdr:cNvSpPr>
      </xdr:nvSpPr>
      <xdr:spPr>
        <a:xfrm>
          <a:off x="14706600" y="0"/>
          <a:ext cx="9677400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50292" rIns="36576" bIns="0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နောက်ဆက်တွဲ (ဃ)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NT~V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V70"/>
  <sheetViews>
    <sheetView tabSelected="1" workbookViewId="0" topLeftCell="D37">
      <selection activeCell="R3" sqref="R3:R4"/>
    </sheetView>
  </sheetViews>
  <sheetFormatPr defaultColWidth="9.140625" defaultRowHeight="12.75"/>
  <cols>
    <col min="1" max="1" width="4.421875" style="8" bestFit="1" customWidth="1"/>
    <col min="2" max="2" width="19.57421875" style="8" customWidth="1"/>
    <col min="3" max="3" width="10.7109375" style="8" customWidth="1"/>
    <col min="4" max="4" width="9.140625" style="8" customWidth="1"/>
    <col min="5" max="5" width="8.8515625" style="8" customWidth="1"/>
    <col min="6" max="6" width="9.00390625" style="8" customWidth="1"/>
    <col min="7" max="7" width="5.8515625" style="8" customWidth="1"/>
    <col min="8" max="16" width="12.421875" style="8" customWidth="1"/>
    <col min="17" max="17" width="12.421875" style="32" customWidth="1"/>
    <col min="18" max="18" width="10.421875" style="8" customWidth="1"/>
    <col min="19" max="21" width="9.140625" style="8" customWidth="1"/>
    <col min="22" max="22" width="9.8515625" style="8" bestFit="1" customWidth="1"/>
    <col min="23" max="16384" width="9.140625" style="8" customWidth="1"/>
  </cols>
  <sheetData>
    <row r="1" spans="1:18" ht="26.25" customHeight="1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6.25" customHeight="1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.75" customHeight="1">
      <c r="A3" s="90" t="s">
        <v>1</v>
      </c>
      <c r="B3" s="92" t="s">
        <v>2</v>
      </c>
      <c r="C3" s="94" t="s">
        <v>63</v>
      </c>
      <c r="D3" s="95"/>
      <c r="E3" s="95"/>
      <c r="F3" s="95"/>
      <c r="G3" s="95"/>
      <c r="H3" s="95"/>
      <c r="I3" s="95"/>
      <c r="J3" s="95"/>
      <c r="K3" s="96"/>
      <c r="L3" s="97" t="s">
        <v>85</v>
      </c>
      <c r="M3" s="99" t="s">
        <v>3</v>
      </c>
      <c r="N3" s="100"/>
      <c r="O3" s="100"/>
      <c r="P3" s="100"/>
      <c r="Q3" s="101"/>
      <c r="R3" s="102" t="s">
        <v>55</v>
      </c>
    </row>
    <row r="4" spans="1:18" ht="48">
      <c r="A4" s="91"/>
      <c r="B4" s="93"/>
      <c r="C4" s="9" t="s">
        <v>86</v>
      </c>
      <c r="D4" s="9" t="s">
        <v>87</v>
      </c>
      <c r="E4" s="11" t="s">
        <v>96</v>
      </c>
      <c r="F4" s="11" t="s">
        <v>95</v>
      </c>
      <c r="G4" s="9" t="s">
        <v>89</v>
      </c>
      <c r="H4" s="34" t="s">
        <v>93</v>
      </c>
      <c r="I4" s="9" t="s">
        <v>90</v>
      </c>
      <c r="J4" s="10" t="s">
        <v>91</v>
      </c>
      <c r="K4" s="9" t="s">
        <v>92</v>
      </c>
      <c r="L4" s="98"/>
      <c r="M4" s="11" t="s">
        <v>86</v>
      </c>
      <c r="N4" s="9" t="s">
        <v>87</v>
      </c>
      <c r="O4" s="9" t="s">
        <v>88</v>
      </c>
      <c r="P4" s="9" t="s">
        <v>90</v>
      </c>
      <c r="Q4" s="9" t="s">
        <v>92</v>
      </c>
      <c r="R4" s="103"/>
    </row>
    <row r="5" spans="1:18" ht="22.5" customHeight="1">
      <c r="A5" s="12">
        <v>1</v>
      </c>
      <c r="B5" s="13" t="s">
        <v>98</v>
      </c>
      <c r="C5" s="35">
        <v>2770</v>
      </c>
      <c r="D5" s="35">
        <v>594</v>
      </c>
      <c r="E5" s="35">
        <v>5</v>
      </c>
      <c r="F5" s="35">
        <v>87</v>
      </c>
      <c r="G5" s="35">
        <v>5</v>
      </c>
      <c r="H5" s="35">
        <v>14</v>
      </c>
      <c r="I5" s="35">
        <v>719</v>
      </c>
      <c r="J5" s="35">
        <v>106</v>
      </c>
      <c r="K5" s="36">
        <f>SUM(C5:J5)</f>
        <v>4300</v>
      </c>
      <c r="L5" s="35">
        <v>218</v>
      </c>
      <c r="M5" s="35">
        <v>14</v>
      </c>
      <c r="N5" s="35"/>
      <c r="O5" s="35">
        <v>95</v>
      </c>
      <c r="P5" s="35"/>
      <c r="Q5" s="35">
        <f>SUM(M5+N5+O5+P5)</f>
        <v>109</v>
      </c>
      <c r="R5" s="37">
        <f>SUM(K5+L5+Q5)</f>
        <v>4627</v>
      </c>
    </row>
    <row r="6" spans="1:18" ht="22.5" customHeight="1">
      <c r="A6" s="12">
        <v>2</v>
      </c>
      <c r="B6" s="14" t="s">
        <v>4</v>
      </c>
      <c r="C6" s="35">
        <v>62093</v>
      </c>
      <c r="D6" s="38">
        <v>8940</v>
      </c>
      <c r="E6" s="38">
        <v>66521</v>
      </c>
      <c r="F6" s="38">
        <v>8218</v>
      </c>
      <c r="G6" s="38">
        <v>355</v>
      </c>
      <c r="H6" s="38">
        <v>886</v>
      </c>
      <c r="I6" s="38">
        <v>60141</v>
      </c>
      <c r="J6" s="38">
        <v>3744</v>
      </c>
      <c r="K6" s="36">
        <f>SUM(C6:J6)</f>
        <v>210898</v>
      </c>
      <c r="L6" s="38">
        <v>2902</v>
      </c>
      <c r="M6" s="38">
        <v>26</v>
      </c>
      <c r="N6" s="38"/>
      <c r="O6" s="38">
        <v>849</v>
      </c>
      <c r="P6" s="38">
        <v>682</v>
      </c>
      <c r="Q6" s="35">
        <f aca="true" t="shared" si="0" ref="Q6:Q66">SUM(M6+N6+O6+P6)</f>
        <v>1557</v>
      </c>
      <c r="R6" s="37">
        <f aca="true" t="shared" si="1" ref="R6:R66">SUM(K6+L6+Q6)</f>
        <v>215357</v>
      </c>
    </row>
    <row r="7" spans="1:18" ht="22.5" customHeight="1">
      <c r="A7" s="12">
        <v>3</v>
      </c>
      <c r="B7" s="14" t="s">
        <v>5</v>
      </c>
      <c r="C7" s="35">
        <f>SUM(C8:C13)</f>
        <v>61964</v>
      </c>
      <c r="D7" s="35">
        <f>SUM(D8:D13)</f>
        <v>7530</v>
      </c>
      <c r="E7" s="35">
        <f>SUM(E8:E13)</f>
        <v>6705</v>
      </c>
      <c r="F7" s="35">
        <f>SUM(F8:F13)</f>
        <v>2605</v>
      </c>
      <c r="G7" s="35">
        <f>SUM(G8:G13)</f>
        <v>230</v>
      </c>
      <c r="H7" s="35">
        <f aca="true" t="shared" si="2" ref="H7:M7">SUM(H8:H13)</f>
        <v>345</v>
      </c>
      <c r="I7" s="35">
        <f t="shared" si="2"/>
        <v>19950</v>
      </c>
      <c r="J7" s="35">
        <f t="shared" si="2"/>
        <v>7685</v>
      </c>
      <c r="K7" s="36">
        <f aca="true" t="shared" si="3" ref="K7:K66">SUM(C7:J7)</f>
        <v>107014</v>
      </c>
      <c r="L7" s="35">
        <f t="shared" si="2"/>
        <v>6271</v>
      </c>
      <c r="M7" s="35">
        <f t="shared" si="2"/>
        <v>1</v>
      </c>
      <c r="N7" s="35"/>
      <c r="O7" s="35">
        <f>SUM(O8:O13)</f>
        <v>12784</v>
      </c>
      <c r="P7" s="35">
        <v>31</v>
      </c>
      <c r="Q7" s="35">
        <f>SUM(M7+N7+O7+P7)</f>
        <v>12816</v>
      </c>
      <c r="R7" s="37">
        <f t="shared" si="1"/>
        <v>126101</v>
      </c>
    </row>
    <row r="8" spans="1:18" ht="22.5" customHeight="1">
      <c r="A8" s="15" t="s">
        <v>0</v>
      </c>
      <c r="B8" s="16" t="s">
        <v>58</v>
      </c>
      <c r="C8" s="39">
        <v>53560</v>
      </c>
      <c r="D8" s="40">
        <v>5970</v>
      </c>
      <c r="E8" s="40">
        <v>6016</v>
      </c>
      <c r="F8" s="40">
        <v>2340</v>
      </c>
      <c r="G8" s="40">
        <v>191</v>
      </c>
      <c r="H8" s="40">
        <v>194</v>
      </c>
      <c r="I8" s="40">
        <v>17991</v>
      </c>
      <c r="J8" s="40">
        <v>6476</v>
      </c>
      <c r="K8" s="49">
        <f t="shared" si="3"/>
        <v>92738</v>
      </c>
      <c r="L8" s="40">
        <v>5605</v>
      </c>
      <c r="M8" s="40"/>
      <c r="N8" s="40"/>
      <c r="O8" s="40">
        <v>10531</v>
      </c>
      <c r="P8" s="40"/>
      <c r="Q8" s="52">
        <f t="shared" si="0"/>
        <v>10531</v>
      </c>
      <c r="R8" s="41">
        <f t="shared" si="1"/>
        <v>108874</v>
      </c>
    </row>
    <row r="9" spans="1:18" ht="22.5" customHeight="1">
      <c r="A9" s="17" t="s">
        <v>0</v>
      </c>
      <c r="B9" s="18" t="s">
        <v>6</v>
      </c>
      <c r="C9" s="42">
        <v>2286</v>
      </c>
      <c r="D9" s="42">
        <v>537</v>
      </c>
      <c r="E9" s="42">
        <v>10</v>
      </c>
      <c r="F9" s="42">
        <v>57</v>
      </c>
      <c r="G9" s="42">
        <v>7</v>
      </c>
      <c r="H9" s="42">
        <v>1</v>
      </c>
      <c r="I9" s="42">
        <v>710</v>
      </c>
      <c r="J9" s="42">
        <v>27</v>
      </c>
      <c r="K9" s="50">
        <f t="shared" si="3"/>
        <v>3635</v>
      </c>
      <c r="L9" s="42">
        <v>175</v>
      </c>
      <c r="M9" s="42"/>
      <c r="N9" s="42"/>
      <c r="O9" s="42">
        <v>1713</v>
      </c>
      <c r="P9" s="42"/>
      <c r="Q9" s="53">
        <f t="shared" si="0"/>
        <v>1713</v>
      </c>
      <c r="R9" s="43">
        <f t="shared" si="1"/>
        <v>5523</v>
      </c>
    </row>
    <row r="10" spans="1:18" ht="22.5" customHeight="1">
      <c r="A10" s="17" t="s">
        <v>0</v>
      </c>
      <c r="B10" s="18" t="s">
        <v>7</v>
      </c>
      <c r="C10" s="42">
        <v>1371</v>
      </c>
      <c r="D10" s="42">
        <v>208</v>
      </c>
      <c r="E10" s="42"/>
      <c r="F10" s="42">
        <v>67</v>
      </c>
      <c r="G10" s="42"/>
      <c r="H10" s="42"/>
      <c r="I10" s="42">
        <v>275</v>
      </c>
      <c r="J10" s="42">
        <v>5</v>
      </c>
      <c r="K10" s="50">
        <f t="shared" si="3"/>
        <v>1926</v>
      </c>
      <c r="L10" s="42">
        <v>77</v>
      </c>
      <c r="M10" s="42"/>
      <c r="N10" s="42"/>
      <c r="O10" s="42">
        <v>110</v>
      </c>
      <c r="P10" s="42"/>
      <c r="Q10" s="53">
        <f t="shared" si="0"/>
        <v>110</v>
      </c>
      <c r="R10" s="43">
        <f t="shared" si="1"/>
        <v>2113</v>
      </c>
    </row>
    <row r="11" spans="1:21" ht="22.5" customHeight="1">
      <c r="A11" s="17"/>
      <c r="B11" s="18" t="s">
        <v>8</v>
      </c>
      <c r="C11" s="8">
        <v>963</v>
      </c>
      <c r="D11" s="42">
        <v>156</v>
      </c>
      <c r="E11" s="42">
        <v>78</v>
      </c>
      <c r="F11" s="42">
        <v>91</v>
      </c>
      <c r="G11" s="42"/>
      <c r="H11" s="42">
        <v>149</v>
      </c>
      <c r="I11" s="42">
        <v>108</v>
      </c>
      <c r="J11" s="42">
        <v>12</v>
      </c>
      <c r="K11" s="50">
        <f t="shared" si="3"/>
        <v>1557</v>
      </c>
      <c r="L11" s="42">
        <v>16</v>
      </c>
      <c r="M11" s="42"/>
      <c r="N11" s="42"/>
      <c r="O11" s="42">
        <v>50</v>
      </c>
      <c r="P11" s="42">
        <v>2</v>
      </c>
      <c r="Q11" s="53">
        <f t="shared" si="0"/>
        <v>52</v>
      </c>
      <c r="R11" s="43">
        <f t="shared" si="1"/>
        <v>1625</v>
      </c>
      <c r="U11" s="8">
        <v>942</v>
      </c>
    </row>
    <row r="12" spans="1:20" ht="22.5" customHeight="1">
      <c r="A12" s="17" t="s">
        <v>0</v>
      </c>
      <c r="B12" s="18" t="s">
        <v>9</v>
      </c>
      <c r="C12" s="42">
        <v>2246</v>
      </c>
      <c r="D12" s="42">
        <v>458</v>
      </c>
      <c r="E12" s="42">
        <v>11</v>
      </c>
      <c r="F12" s="42">
        <v>24</v>
      </c>
      <c r="G12" s="42">
        <v>12</v>
      </c>
      <c r="H12" s="42"/>
      <c r="I12" s="42">
        <v>413</v>
      </c>
      <c r="J12" s="42">
        <v>1142</v>
      </c>
      <c r="K12" s="50">
        <f t="shared" si="3"/>
        <v>4306</v>
      </c>
      <c r="L12" s="42">
        <v>116</v>
      </c>
      <c r="M12" s="42">
        <v>1</v>
      </c>
      <c r="N12" s="42"/>
      <c r="O12" s="42">
        <v>152</v>
      </c>
      <c r="P12" s="42"/>
      <c r="Q12" s="53">
        <f t="shared" si="0"/>
        <v>153</v>
      </c>
      <c r="R12" s="43">
        <f t="shared" si="1"/>
        <v>4575</v>
      </c>
      <c r="T12" s="8">
        <f>12863+77</f>
        <v>12940</v>
      </c>
    </row>
    <row r="13" spans="1:18" ht="22.5" customHeight="1">
      <c r="A13" s="19"/>
      <c r="B13" s="20" t="s">
        <v>10</v>
      </c>
      <c r="C13" s="44">
        <v>1538</v>
      </c>
      <c r="D13" s="44">
        <v>201</v>
      </c>
      <c r="E13" s="44">
        <v>590</v>
      </c>
      <c r="F13" s="44">
        <v>26</v>
      </c>
      <c r="G13" s="44">
        <v>20</v>
      </c>
      <c r="H13" s="44">
        <v>1</v>
      </c>
      <c r="I13" s="44">
        <v>453</v>
      </c>
      <c r="J13" s="44">
        <v>23</v>
      </c>
      <c r="K13" s="51">
        <f t="shared" si="3"/>
        <v>2852</v>
      </c>
      <c r="L13" s="44">
        <v>282</v>
      </c>
      <c r="M13" s="44"/>
      <c r="N13" s="44"/>
      <c r="O13" s="44">
        <v>228</v>
      </c>
      <c r="P13" s="44">
        <v>29</v>
      </c>
      <c r="Q13" s="54">
        <f t="shared" si="0"/>
        <v>257</v>
      </c>
      <c r="R13" s="45">
        <f t="shared" si="1"/>
        <v>3391</v>
      </c>
    </row>
    <row r="14" spans="1:18" ht="22.5" customHeight="1">
      <c r="A14" s="12">
        <v>4</v>
      </c>
      <c r="B14" s="21" t="s">
        <v>11</v>
      </c>
      <c r="C14" s="35">
        <f>SUM(C15:C21)</f>
        <v>10815</v>
      </c>
      <c r="D14" s="38">
        <f>SUM(D15:D21)</f>
        <v>3169</v>
      </c>
      <c r="E14" s="38">
        <f>SUM(E15:E21)</f>
        <v>4297</v>
      </c>
      <c r="F14" s="38">
        <f>SUM(F15:F21)</f>
        <v>409</v>
      </c>
      <c r="G14" s="38">
        <f aca="true" t="shared" si="4" ref="G14:P14">SUM(G15:G21)</f>
        <v>13</v>
      </c>
      <c r="H14" s="38">
        <f t="shared" si="4"/>
        <v>162</v>
      </c>
      <c r="I14" s="38">
        <f t="shared" si="4"/>
        <v>1166</v>
      </c>
      <c r="J14" s="38">
        <f t="shared" si="4"/>
        <v>583</v>
      </c>
      <c r="K14" s="36">
        <f t="shared" si="3"/>
        <v>20614</v>
      </c>
      <c r="L14" s="38">
        <f t="shared" si="4"/>
        <v>1202</v>
      </c>
      <c r="M14" s="38">
        <f t="shared" si="4"/>
        <v>1259</v>
      </c>
      <c r="N14" s="38">
        <f t="shared" si="4"/>
        <v>653</v>
      </c>
      <c r="O14" s="38">
        <f t="shared" si="4"/>
        <v>1434</v>
      </c>
      <c r="P14" s="38">
        <f t="shared" si="4"/>
        <v>11</v>
      </c>
      <c r="Q14" s="35">
        <f t="shared" si="0"/>
        <v>3357</v>
      </c>
      <c r="R14" s="37">
        <f t="shared" si="1"/>
        <v>25173</v>
      </c>
    </row>
    <row r="15" spans="1:18" ht="22.5" customHeight="1">
      <c r="A15" s="15"/>
      <c r="B15" s="16" t="s">
        <v>12</v>
      </c>
      <c r="C15" s="40">
        <v>4386</v>
      </c>
      <c r="D15" s="40">
        <v>1894</v>
      </c>
      <c r="E15" s="40">
        <v>1939</v>
      </c>
      <c r="F15" s="40">
        <v>142</v>
      </c>
      <c r="G15" s="40">
        <v>6</v>
      </c>
      <c r="H15" s="40">
        <v>139</v>
      </c>
      <c r="I15" s="40">
        <v>633</v>
      </c>
      <c r="J15" s="40">
        <v>3</v>
      </c>
      <c r="K15" s="49">
        <f t="shared" si="3"/>
        <v>9142</v>
      </c>
      <c r="L15" s="40">
        <v>140</v>
      </c>
      <c r="M15" s="40">
        <v>24</v>
      </c>
      <c r="N15" s="40">
        <v>22</v>
      </c>
      <c r="O15" s="40">
        <v>149</v>
      </c>
      <c r="P15" s="40"/>
      <c r="Q15" s="52">
        <f t="shared" si="0"/>
        <v>195</v>
      </c>
      <c r="R15" s="41">
        <f t="shared" si="1"/>
        <v>9477</v>
      </c>
    </row>
    <row r="16" spans="1:18" ht="22.5" customHeight="1">
      <c r="A16" s="17"/>
      <c r="B16" s="18" t="s">
        <v>13</v>
      </c>
      <c r="C16" s="42">
        <v>430</v>
      </c>
      <c r="D16" s="42">
        <v>94</v>
      </c>
      <c r="E16" s="42">
        <v>49</v>
      </c>
      <c r="F16" s="42">
        <v>7</v>
      </c>
      <c r="G16" s="42"/>
      <c r="H16" s="42"/>
      <c r="I16" s="42">
        <v>40</v>
      </c>
      <c r="J16" s="42">
        <v>33</v>
      </c>
      <c r="K16" s="50">
        <f t="shared" si="3"/>
        <v>653</v>
      </c>
      <c r="L16" s="42">
        <v>6</v>
      </c>
      <c r="M16" s="42"/>
      <c r="N16" s="42"/>
      <c r="O16" s="42">
        <v>37</v>
      </c>
      <c r="P16" s="42"/>
      <c r="Q16" s="53">
        <f t="shared" si="0"/>
        <v>37</v>
      </c>
      <c r="R16" s="43">
        <f t="shared" si="1"/>
        <v>696</v>
      </c>
    </row>
    <row r="17" spans="1:18" ht="22.5" customHeight="1">
      <c r="A17" s="17"/>
      <c r="B17" s="18" t="s">
        <v>59</v>
      </c>
      <c r="C17" s="42">
        <v>2522</v>
      </c>
      <c r="D17" s="42">
        <v>512</v>
      </c>
      <c r="E17" s="42">
        <v>1777</v>
      </c>
      <c r="F17" s="42">
        <v>19</v>
      </c>
      <c r="G17" s="42">
        <v>7</v>
      </c>
      <c r="H17" s="42">
        <v>1</v>
      </c>
      <c r="I17" s="42">
        <v>183</v>
      </c>
      <c r="J17" s="42">
        <v>123</v>
      </c>
      <c r="K17" s="50">
        <f t="shared" si="3"/>
        <v>5144</v>
      </c>
      <c r="L17" s="42">
        <v>337</v>
      </c>
      <c r="M17" s="42">
        <v>15</v>
      </c>
      <c r="N17" s="42">
        <v>256</v>
      </c>
      <c r="O17" s="42">
        <v>19</v>
      </c>
      <c r="P17" s="42">
        <v>11</v>
      </c>
      <c r="Q17" s="53">
        <f t="shared" si="0"/>
        <v>301</v>
      </c>
      <c r="R17" s="43">
        <f t="shared" si="1"/>
        <v>5782</v>
      </c>
    </row>
    <row r="18" spans="1:18" ht="22.5" customHeight="1">
      <c r="A18" s="17" t="s">
        <v>0</v>
      </c>
      <c r="B18" s="18" t="s">
        <v>14</v>
      </c>
      <c r="C18" s="42">
        <v>945</v>
      </c>
      <c r="D18" s="42">
        <v>136</v>
      </c>
      <c r="E18" s="42">
        <v>7</v>
      </c>
      <c r="F18" s="42">
        <v>20</v>
      </c>
      <c r="G18" s="42"/>
      <c r="H18" s="42">
        <v>1</v>
      </c>
      <c r="I18" s="42">
        <v>73</v>
      </c>
      <c r="J18" s="42">
        <v>57</v>
      </c>
      <c r="K18" s="50">
        <f t="shared" si="3"/>
        <v>1239</v>
      </c>
      <c r="L18" s="42">
        <v>124</v>
      </c>
      <c r="M18" s="42">
        <v>68</v>
      </c>
      <c r="N18" s="42"/>
      <c r="O18" s="42">
        <v>160</v>
      </c>
      <c r="P18" s="42"/>
      <c r="Q18" s="53">
        <f t="shared" si="0"/>
        <v>228</v>
      </c>
      <c r="R18" s="43">
        <f t="shared" si="1"/>
        <v>1591</v>
      </c>
    </row>
    <row r="19" spans="1:18" ht="22.5" customHeight="1">
      <c r="A19" s="17" t="s">
        <v>0</v>
      </c>
      <c r="B19" s="18" t="s">
        <v>15</v>
      </c>
      <c r="C19" s="42">
        <v>1001</v>
      </c>
      <c r="D19" s="42">
        <v>29</v>
      </c>
      <c r="E19" s="42">
        <v>318</v>
      </c>
      <c r="F19" s="42">
        <v>34</v>
      </c>
      <c r="G19" s="42"/>
      <c r="H19" s="42"/>
      <c r="I19" s="42">
        <v>22</v>
      </c>
      <c r="J19" s="42">
        <v>357</v>
      </c>
      <c r="K19" s="50">
        <f t="shared" si="3"/>
        <v>1761</v>
      </c>
      <c r="L19" s="42">
        <v>110</v>
      </c>
      <c r="M19" s="42"/>
      <c r="N19" s="42">
        <v>375</v>
      </c>
      <c r="O19" s="42">
        <v>33</v>
      </c>
      <c r="P19" s="42"/>
      <c r="Q19" s="53">
        <f t="shared" si="0"/>
        <v>408</v>
      </c>
      <c r="R19" s="43">
        <f t="shared" si="1"/>
        <v>2279</v>
      </c>
    </row>
    <row r="20" spans="1:18" ht="22.5" customHeight="1">
      <c r="A20" s="17"/>
      <c r="B20" s="18" t="s">
        <v>16</v>
      </c>
      <c r="C20" s="42">
        <v>593</v>
      </c>
      <c r="D20" s="42">
        <v>177</v>
      </c>
      <c r="E20" s="42">
        <v>164</v>
      </c>
      <c r="F20" s="42">
        <v>46</v>
      </c>
      <c r="G20" s="42"/>
      <c r="H20" s="42">
        <v>3</v>
      </c>
      <c r="I20" s="42">
        <v>61</v>
      </c>
      <c r="J20" s="42">
        <v>10</v>
      </c>
      <c r="K20" s="50">
        <f t="shared" si="3"/>
        <v>1054</v>
      </c>
      <c r="L20" s="42">
        <v>192</v>
      </c>
      <c r="M20" s="42">
        <v>591</v>
      </c>
      <c r="N20" s="42"/>
      <c r="O20" s="42">
        <v>544</v>
      </c>
      <c r="P20" s="42"/>
      <c r="Q20" s="53">
        <f t="shared" si="0"/>
        <v>1135</v>
      </c>
      <c r="R20" s="43">
        <f t="shared" si="1"/>
        <v>2381</v>
      </c>
    </row>
    <row r="21" spans="1:18" ht="22.5" customHeight="1">
      <c r="A21" s="19" t="s">
        <v>0</v>
      </c>
      <c r="B21" s="20" t="s">
        <v>17</v>
      </c>
      <c r="C21" s="44">
        <v>938</v>
      </c>
      <c r="D21" s="44">
        <v>327</v>
      </c>
      <c r="E21" s="44">
        <v>43</v>
      </c>
      <c r="F21" s="44">
        <v>141</v>
      </c>
      <c r="G21" s="44"/>
      <c r="H21" s="44">
        <v>18</v>
      </c>
      <c r="I21" s="44">
        <v>154</v>
      </c>
      <c r="J21" s="44"/>
      <c r="K21" s="51">
        <f t="shared" si="3"/>
        <v>1621</v>
      </c>
      <c r="L21" s="44">
        <v>293</v>
      </c>
      <c r="M21" s="44">
        <v>561</v>
      </c>
      <c r="N21" s="44"/>
      <c r="O21" s="44">
        <v>492</v>
      </c>
      <c r="P21" s="44"/>
      <c r="Q21" s="54">
        <f t="shared" si="0"/>
        <v>1053</v>
      </c>
      <c r="R21" s="45">
        <f t="shared" si="1"/>
        <v>2967</v>
      </c>
    </row>
    <row r="22" spans="1:18" ht="22.5" customHeight="1">
      <c r="A22" s="22">
        <v>5</v>
      </c>
      <c r="B22" s="23" t="s">
        <v>18</v>
      </c>
      <c r="C22" s="46">
        <f>SUM(C23:C26)</f>
        <v>14726</v>
      </c>
      <c r="D22" s="46">
        <f>SUM(D23:D26)</f>
        <v>2267</v>
      </c>
      <c r="E22" s="46">
        <f>SUM(E23:E26)</f>
        <v>692</v>
      </c>
      <c r="F22" s="46">
        <f>SUM(F23:F26)</f>
        <v>1641</v>
      </c>
      <c r="G22" s="46">
        <f aca="true" t="shared" si="5" ref="G22:P22">SUM(G23:G26)</f>
        <v>114</v>
      </c>
      <c r="H22" s="46">
        <f t="shared" si="5"/>
        <v>63</v>
      </c>
      <c r="I22" s="46">
        <f t="shared" si="5"/>
        <v>9276</v>
      </c>
      <c r="J22" s="46">
        <f t="shared" si="5"/>
        <v>671</v>
      </c>
      <c r="K22" s="36">
        <f t="shared" si="3"/>
        <v>29450</v>
      </c>
      <c r="L22" s="46">
        <f t="shared" si="5"/>
        <v>1607</v>
      </c>
      <c r="M22" s="46">
        <f t="shared" si="5"/>
        <v>8770</v>
      </c>
      <c r="N22" s="46">
        <f t="shared" si="5"/>
        <v>358</v>
      </c>
      <c r="O22" s="46">
        <f t="shared" si="5"/>
        <v>76</v>
      </c>
      <c r="P22" s="46">
        <f t="shared" si="5"/>
        <v>6</v>
      </c>
      <c r="Q22" s="35">
        <f t="shared" si="0"/>
        <v>9210</v>
      </c>
      <c r="R22" s="37">
        <f t="shared" si="1"/>
        <v>40267</v>
      </c>
    </row>
    <row r="23" spans="1:18" ht="22.5" customHeight="1">
      <c r="A23" s="15"/>
      <c r="B23" s="16" t="s">
        <v>19</v>
      </c>
      <c r="C23" s="40">
        <v>9400</v>
      </c>
      <c r="D23" s="40">
        <v>1329</v>
      </c>
      <c r="E23" s="40">
        <v>663</v>
      </c>
      <c r="F23" s="40">
        <v>1412</v>
      </c>
      <c r="G23" s="40">
        <v>114</v>
      </c>
      <c r="H23" s="40">
        <v>62</v>
      </c>
      <c r="I23" s="40">
        <v>8008</v>
      </c>
      <c r="J23" s="40">
        <v>521</v>
      </c>
      <c r="K23" s="49">
        <f t="shared" si="3"/>
        <v>21509</v>
      </c>
      <c r="L23" s="40">
        <v>341</v>
      </c>
      <c r="M23" s="40">
        <v>1754</v>
      </c>
      <c r="N23" s="40">
        <v>338</v>
      </c>
      <c r="O23" s="40"/>
      <c r="P23" s="40">
        <v>6</v>
      </c>
      <c r="Q23" s="52">
        <f t="shared" si="0"/>
        <v>2098</v>
      </c>
      <c r="R23" s="41">
        <f t="shared" si="1"/>
        <v>23948</v>
      </c>
    </row>
    <row r="24" spans="1:18" ht="22.5" customHeight="1">
      <c r="A24" s="17" t="s">
        <v>0</v>
      </c>
      <c r="B24" s="18" t="s">
        <v>20</v>
      </c>
      <c r="C24" s="42">
        <v>1865</v>
      </c>
      <c r="D24" s="42">
        <v>301</v>
      </c>
      <c r="E24" s="42">
        <v>6</v>
      </c>
      <c r="F24" s="42">
        <v>56</v>
      </c>
      <c r="G24" s="42"/>
      <c r="H24" s="42"/>
      <c r="I24" s="42">
        <v>372</v>
      </c>
      <c r="J24" s="42">
        <v>138</v>
      </c>
      <c r="K24" s="50">
        <f t="shared" si="3"/>
        <v>2738</v>
      </c>
      <c r="L24" s="42">
        <v>444</v>
      </c>
      <c r="M24" s="42">
        <v>920</v>
      </c>
      <c r="N24" s="42">
        <v>20</v>
      </c>
      <c r="O24" s="42"/>
      <c r="P24" s="42"/>
      <c r="Q24" s="53">
        <f t="shared" si="0"/>
        <v>940</v>
      </c>
      <c r="R24" s="43">
        <f t="shared" si="1"/>
        <v>4122</v>
      </c>
    </row>
    <row r="25" spans="1:18" ht="22.5" customHeight="1">
      <c r="A25" s="17"/>
      <c r="B25" s="18" t="s">
        <v>21</v>
      </c>
      <c r="C25" s="42">
        <v>2332</v>
      </c>
      <c r="D25" s="42">
        <v>563</v>
      </c>
      <c r="E25" s="42">
        <v>15</v>
      </c>
      <c r="F25" s="42">
        <v>129</v>
      </c>
      <c r="G25" s="42"/>
      <c r="H25" s="42"/>
      <c r="I25" s="42">
        <v>368</v>
      </c>
      <c r="J25" s="42">
        <v>10</v>
      </c>
      <c r="K25" s="50">
        <f t="shared" si="3"/>
        <v>3417</v>
      </c>
      <c r="L25" s="42">
        <v>593</v>
      </c>
      <c r="M25" s="42">
        <v>6047</v>
      </c>
      <c r="N25" s="42"/>
      <c r="O25" s="42">
        <v>48</v>
      </c>
      <c r="P25" s="42"/>
      <c r="Q25" s="53">
        <f t="shared" si="0"/>
        <v>6095</v>
      </c>
      <c r="R25" s="43">
        <f t="shared" si="1"/>
        <v>10105</v>
      </c>
    </row>
    <row r="26" spans="1:18" ht="22.5" customHeight="1">
      <c r="A26" s="19" t="s">
        <v>0</v>
      </c>
      <c r="B26" s="20" t="s">
        <v>22</v>
      </c>
      <c r="C26" s="44">
        <v>1129</v>
      </c>
      <c r="D26" s="44">
        <v>74</v>
      </c>
      <c r="E26" s="44">
        <v>8</v>
      </c>
      <c r="F26" s="44">
        <v>44</v>
      </c>
      <c r="G26" s="44"/>
      <c r="H26" s="44">
        <v>1</v>
      </c>
      <c r="I26" s="42">
        <v>528</v>
      </c>
      <c r="J26" s="44">
        <v>2</v>
      </c>
      <c r="K26" s="51">
        <f t="shared" si="3"/>
        <v>1786</v>
      </c>
      <c r="L26" s="44">
        <v>229</v>
      </c>
      <c r="M26" s="44">
        <v>49</v>
      </c>
      <c r="N26" s="44"/>
      <c r="O26" s="44">
        <v>28</v>
      </c>
      <c r="P26" s="44"/>
      <c r="Q26" s="54">
        <f t="shared" si="0"/>
        <v>77</v>
      </c>
      <c r="R26" s="45">
        <f t="shared" si="1"/>
        <v>2092</v>
      </c>
    </row>
    <row r="27" spans="1:18" ht="22.5" customHeight="1">
      <c r="A27" s="12">
        <v>6</v>
      </c>
      <c r="B27" s="14" t="s">
        <v>23</v>
      </c>
      <c r="C27" s="38">
        <f>SUM(C28:C33)</f>
        <v>6507</v>
      </c>
      <c r="D27" s="38">
        <f>SUM(D28:D33)</f>
        <v>2029</v>
      </c>
      <c r="E27" s="38">
        <f>SUM(E28:E33)</f>
        <v>232</v>
      </c>
      <c r="F27" s="38">
        <f>SUM(F28:F33)</f>
        <v>309</v>
      </c>
      <c r="G27" s="38">
        <f aca="true" t="shared" si="6" ref="G27:P27">SUM(G28:G33)</f>
        <v>31</v>
      </c>
      <c r="H27" s="38">
        <f t="shared" si="6"/>
        <v>3</v>
      </c>
      <c r="I27" s="38">
        <f t="shared" si="6"/>
        <v>1522</v>
      </c>
      <c r="J27" s="38">
        <f t="shared" si="6"/>
        <v>67</v>
      </c>
      <c r="K27" s="36">
        <f t="shared" si="3"/>
        <v>10700</v>
      </c>
      <c r="L27" s="38">
        <f t="shared" si="6"/>
        <v>1079</v>
      </c>
      <c r="M27" s="38">
        <f t="shared" si="6"/>
        <v>2433</v>
      </c>
      <c r="N27" s="38">
        <f t="shared" si="6"/>
        <v>205</v>
      </c>
      <c r="O27" s="38">
        <f t="shared" si="6"/>
        <v>2524</v>
      </c>
      <c r="P27" s="38">
        <f t="shared" si="6"/>
        <v>30</v>
      </c>
      <c r="Q27" s="35">
        <f t="shared" si="0"/>
        <v>5192</v>
      </c>
      <c r="R27" s="37">
        <f t="shared" si="1"/>
        <v>16971</v>
      </c>
    </row>
    <row r="28" spans="1:18" ht="22.5" customHeight="1">
      <c r="A28" s="15"/>
      <c r="B28" s="16" t="s">
        <v>24</v>
      </c>
      <c r="C28" s="40">
        <v>2274</v>
      </c>
      <c r="D28" s="40">
        <v>667</v>
      </c>
      <c r="E28" s="40">
        <v>92</v>
      </c>
      <c r="F28" s="40">
        <v>125</v>
      </c>
      <c r="G28" s="40">
        <v>30</v>
      </c>
      <c r="H28" s="40">
        <v>3</v>
      </c>
      <c r="I28" s="40">
        <v>655</v>
      </c>
      <c r="J28" s="40">
        <v>55</v>
      </c>
      <c r="K28" s="49">
        <f t="shared" si="3"/>
        <v>3901</v>
      </c>
      <c r="L28" s="40">
        <v>267</v>
      </c>
      <c r="M28" s="40">
        <v>2291</v>
      </c>
      <c r="N28" s="40">
        <v>161</v>
      </c>
      <c r="O28" s="40">
        <v>675</v>
      </c>
      <c r="P28" s="40">
        <v>11</v>
      </c>
      <c r="Q28" s="52">
        <f t="shared" si="0"/>
        <v>3138</v>
      </c>
      <c r="R28" s="41">
        <f t="shared" si="1"/>
        <v>7306</v>
      </c>
    </row>
    <row r="29" spans="1:18" ht="22.5" customHeight="1">
      <c r="A29" s="17" t="s">
        <v>0</v>
      </c>
      <c r="B29" s="18" t="s">
        <v>25</v>
      </c>
      <c r="C29" s="42">
        <v>1476</v>
      </c>
      <c r="D29" s="42">
        <v>305</v>
      </c>
      <c r="E29" s="42">
        <v>7</v>
      </c>
      <c r="F29" s="42">
        <v>30</v>
      </c>
      <c r="G29" s="42"/>
      <c r="H29" s="42"/>
      <c r="I29" s="42">
        <v>500</v>
      </c>
      <c r="J29" s="42"/>
      <c r="K29" s="50">
        <f t="shared" si="3"/>
        <v>2318</v>
      </c>
      <c r="L29" s="42">
        <v>56</v>
      </c>
      <c r="M29" s="42">
        <v>20</v>
      </c>
      <c r="N29" s="42"/>
      <c r="O29" s="42">
        <v>373</v>
      </c>
      <c r="P29" s="42">
        <v>10</v>
      </c>
      <c r="Q29" s="53">
        <f t="shared" si="0"/>
        <v>403</v>
      </c>
      <c r="R29" s="43">
        <f t="shared" si="1"/>
        <v>2777</v>
      </c>
    </row>
    <row r="30" spans="1:18" ht="22.5" customHeight="1">
      <c r="A30" s="17" t="s">
        <v>0</v>
      </c>
      <c r="B30" s="18" t="s">
        <v>26</v>
      </c>
      <c r="C30" s="42">
        <v>870</v>
      </c>
      <c r="D30" s="42">
        <v>512</v>
      </c>
      <c r="E30" s="42">
        <v>4</v>
      </c>
      <c r="F30" s="42">
        <v>20</v>
      </c>
      <c r="G30" s="42">
        <v>1</v>
      </c>
      <c r="H30" s="42"/>
      <c r="I30" s="42">
        <v>324</v>
      </c>
      <c r="J30" s="42">
        <v>8</v>
      </c>
      <c r="K30" s="50">
        <f t="shared" si="3"/>
        <v>1739</v>
      </c>
      <c r="L30" s="42">
        <v>347</v>
      </c>
      <c r="M30" s="42"/>
      <c r="N30" s="42"/>
      <c r="O30" s="42">
        <v>283</v>
      </c>
      <c r="P30" s="42"/>
      <c r="Q30" s="53">
        <f t="shared" si="0"/>
        <v>283</v>
      </c>
      <c r="R30" s="43">
        <f t="shared" si="1"/>
        <v>2369</v>
      </c>
    </row>
    <row r="31" spans="1:18" ht="22.5" customHeight="1">
      <c r="A31" s="17"/>
      <c r="B31" s="18" t="s">
        <v>27</v>
      </c>
      <c r="C31" s="42">
        <v>1150</v>
      </c>
      <c r="D31" s="42">
        <v>280</v>
      </c>
      <c r="E31" s="42">
        <v>8</v>
      </c>
      <c r="F31" s="42">
        <v>119</v>
      </c>
      <c r="G31" s="42"/>
      <c r="H31" s="42"/>
      <c r="I31" s="42">
        <v>28</v>
      </c>
      <c r="J31" s="42"/>
      <c r="K31" s="50">
        <f t="shared" si="3"/>
        <v>1585</v>
      </c>
      <c r="L31" s="42">
        <v>162</v>
      </c>
      <c r="M31" s="42">
        <v>110</v>
      </c>
      <c r="N31" s="42"/>
      <c r="O31" s="42">
        <v>594</v>
      </c>
      <c r="P31" s="42"/>
      <c r="Q31" s="53">
        <f t="shared" si="0"/>
        <v>704</v>
      </c>
      <c r="R31" s="43">
        <f t="shared" si="1"/>
        <v>2451</v>
      </c>
    </row>
    <row r="32" spans="1:18" ht="22.5" customHeight="1">
      <c r="A32" s="17" t="s">
        <v>0</v>
      </c>
      <c r="B32" s="18" t="s">
        <v>28</v>
      </c>
      <c r="C32" s="42">
        <v>135</v>
      </c>
      <c r="D32" s="42">
        <v>129</v>
      </c>
      <c r="E32" s="42">
        <v>2</v>
      </c>
      <c r="F32" s="42">
        <v>12</v>
      </c>
      <c r="G32" s="42"/>
      <c r="H32" s="42"/>
      <c r="I32" s="42">
        <v>6</v>
      </c>
      <c r="J32" s="42"/>
      <c r="K32" s="50">
        <f t="shared" si="3"/>
        <v>284</v>
      </c>
      <c r="L32" s="42">
        <v>63</v>
      </c>
      <c r="M32" s="42">
        <v>5</v>
      </c>
      <c r="N32" s="42">
        <v>35</v>
      </c>
      <c r="O32" s="42">
        <v>230</v>
      </c>
      <c r="P32" s="42">
        <v>9</v>
      </c>
      <c r="Q32" s="53">
        <f t="shared" si="0"/>
        <v>279</v>
      </c>
      <c r="R32" s="43">
        <f t="shared" si="1"/>
        <v>626</v>
      </c>
    </row>
    <row r="33" spans="1:18" s="26" customFormat="1" ht="22.5" customHeight="1">
      <c r="A33" s="24"/>
      <c r="B33" s="25" t="s">
        <v>29</v>
      </c>
      <c r="C33" s="44">
        <v>602</v>
      </c>
      <c r="D33" s="44">
        <v>136</v>
      </c>
      <c r="E33" s="44">
        <v>119</v>
      </c>
      <c r="F33" s="44">
        <v>3</v>
      </c>
      <c r="G33" s="44"/>
      <c r="H33" s="44"/>
      <c r="I33" s="44">
        <v>9</v>
      </c>
      <c r="J33" s="44">
        <v>4</v>
      </c>
      <c r="K33" s="51">
        <f t="shared" si="3"/>
        <v>873</v>
      </c>
      <c r="L33" s="44">
        <v>184</v>
      </c>
      <c r="M33" s="44">
        <v>7</v>
      </c>
      <c r="N33" s="44">
        <v>9</v>
      </c>
      <c r="O33" s="44">
        <v>369</v>
      </c>
      <c r="P33" s="44"/>
      <c r="Q33" s="54">
        <f t="shared" si="0"/>
        <v>385</v>
      </c>
      <c r="R33" s="45">
        <f t="shared" si="1"/>
        <v>1442</v>
      </c>
    </row>
    <row r="34" spans="1:18" ht="22.5" customHeight="1">
      <c r="A34" s="27">
        <v>7</v>
      </c>
      <c r="B34" s="28" t="s">
        <v>30</v>
      </c>
      <c r="C34" s="47">
        <f>SUM(C35:C36)</f>
        <v>2522</v>
      </c>
      <c r="D34" s="47">
        <f>SUM(D35:D36)</f>
        <v>1803</v>
      </c>
      <c r="E34" s="47">
        <f>SUM(E35:E36)</f>
        <v>102</v>
      </c>
      <c r="F34" s="47">
        <f>SUM(F35:F36)</f>
        <v>159</v>
      </c>
      <c r="G34" s="47"/>
      <c r="H34" s="47">
        <f aca="true" t="shared" si="7" ref="H34:P34">SUM(H35:H36)</f>
        <v>1</v>
      </c>
      <c r="I34" s="47">
        <f t="shared" si="7"/>
        <v>658</v>
      </c>
      <c r="J34" s="47">
        <f t="shared" si="7"/>
        <v>3</v>
      </c>
      <c r="K34" s="36">
        <f t="shared" si="3"/>
        <v>5248</v>
      </c>
      <c r="L34" s="47">
        <f t="shared" si="7"/>
        <v>790</v>
      </c>
      <c r="M34" s="47"/>
      <c r="N34" s="47"/>
      <c r="O34" s="47">
        <f t="shared" si="7"/>
        <v>3627</v>
      </c>
      <c r="P34" s="47">
        <f t="shared" si="7"/>
        <v>24</v>
      </c>
      <c r="Q34" s="35">
        <f t="shared" si="0"/>
        <v>3651</v>
      </c>
      <c r="R34" s="37">
        <f t="shared" si="1"/>
        <v>9689</v>
      </c>
    </row>
    <row r="35" spans="1:18" ht="22.5" customHeight="1">
      <c r="A35" s="15"/>
      <c r="B35" s="16" t="s">
        <v>31</v>
      </c>
      <c r="C35" s="40">
        <v>1498</v>
      </c>
      <c r="D35" s="40">
        <v>1244</v>
      </c>
      <c r="E35" s="40">
        <v>100</v>
      </c>
      <c r="F35" s="40">
        <v>145</v>
      </c>
      <c r="G35" s="40"/>
      <c r="H35" s="40">
        <v>1</v>
      </c>
      <c r="I35" s="40">
        <v>616</v>
      </c>
      <c r="J35" s="40">
        <v>3</v>
      </c>
      <c r="K35" s="49">
        <f t="shared" si="3"/>
        <v>3607</v>
      </c>
      <c r="L35" s="40">
        <v>696</v>
      </c>
      <c r="M35" s="40"/>
      <c r="N35" s="40"/>
      <c r="O35" s="40">
        <v>2612</v>
      </c>
      <c r="P35" s="40">
        <v>24</v>
      </c>
      <c r="Q35" s="52">
        <f t="shared" si="0"/>
        <v>2636</v>
      </c>
      <c r="R35" s="41">
        <f t="shared" si="1"/>
        <v>6939</v>
      </c>
    </row>
    <row r="36" spans="1:18" ht="22.5" customHeight="1">
      <c r="A36" s="19" t="s">
        <v>0</v>
      </c>
      <c r="B36" s="20" t="s">
        <v>32</v>
      </c>
      <c r="C36" s="44">
        <v>1024</v>
      </c>
      <c r="D36" s="44">
        <v>559</v>
      </c>
      <c r="E36" s="44">
        <v>2</v>
      </c>
      <c r="F36" s="44">
        <v>14</v>
      </c>
      <c r="G36" s="44"/>
      <c r="H36" s="44"/>
      <c r="I36" s="44">
        <v>42</v>
      </c>
      <c r="J36" s="44"/>
      <c r="K36" s="51">
        <f t="shared" si="3"/>
        <v>1641</v>
      </c>
      <c r="L36" s="44">
        <v>94</v>
      </c>
      <c r="M36" s="44"/>
      <c r="N36" s="44"/>
      <c r="O36" s="44">
        <v>1015</v>
      </c>
      <c r="P36" s="44"/>
      <c r="Q36" s="54">
        <f t="shared" si="0"/>
        <v>1015</v>
      </c>
      <c r="R36" s="45">
        <f t="shared" si="1"/>
        <v>2750</v>
      </c>
    </row>
    <row r="37" spans="1:18" ht="22.5" customHeight="1">
      <c r="A37" s="12">
        <v>8</v>
      </c>
      <c r="B37" s="21" t="s">
        <v>60</v>
      </c>
      <c r="C37" s="38">
        <f>SUM(C38:C41)</f>
        <v>3911</v>
      </c>
      <c r="D37" s="38">
        <f>SUM(D38:D41)</f>
        <v>1164</v>
      </c>
      <c r="E37" s="38">
        <f>SUM(E38:E41)</f>
        <v>102</v>
      </c>
      <c r="F37" s="38">
        <f>SUM(F38:F41)</f>
        <v>251</v>
      </c>
      <c r="G37" s="38">
        <f aca="true" t="shared" si="8" ref="G37:P37">SUM(G38:G41)</f>
        <v>9</v>
      </c>
      <c r="H37" s="38">
        <f t="shared" si="8"/>
        <v>16</v>
      </c>
      <c r="I37" s="38">
        <f t="shared" si="8"/>
        <v>446</v>
      </c>
      <c r="J37" s="38">
        <f t="shared" si="8"/>
        <v>114</v>
      </c>
      <c r="K37" s="36">
        <f t="shared" si="3"/>
        <v>6013</v>
      </c>
      <c r="L37" s="38">
        <f t="shared" si="8"/>
        <v>539</v>
      </c>
      <c r="M37" s="38">
        <f t="shared" si="8"/>
        <v>362</v>
      </c>
      <c r="N37" s="38">
        <f t="shared" si="8"/>
        <v>545</v>
      </c>
      <c r="O37" s="38">
        <f t="shared" si="8"/>
        <v>1612</v>
      </c>
      <c r="P37" s="38">
        <f t="shared" si="8"/>
        <v>43</v>
      </c>
      <c r="Q37" s="35">
        <f t="shared" si="0"/>
        <v>2562</v>
      </c>
      <c r="R37" s="37">
        <f t="shared" si="1"/>
        <v>9114</v>
      </c>
    </row>
    <row r="38" spans="1:18" ht="22.5" customHeight="1">
      <c r="A38" s="15"/>
      <c r="B38" s="16" t="s">
        <v>83</v>
      </c>
      <c r="C38" s="40">
        <v>1213</v>
      </c>
      <c r="D38" s="40">
        <v>413</v>
      </c>
      <c r="E38" s="40">
        <v>50</v>
      </c>
      <c r="F38" s="40">
        <v>54</v>
      </c>
      <c r="G38" s="40">
        <v>9</v>
      </c>
      <c r="H38" s="40">
        <v>1</v>
      </c>
      <c r="I38" s="40">
        <v>229</v>
      </c>
      <c r="J38" s="40">
        <v>9</v>
      </c>
      <c r="K38" s="49">
        <f t="shared" si="3"/>
        <v>1978</v>
      </c>
      <c r="L38" s="40">
        <v>299</v>
      </c>
      <c r="M38" s="40">
        <v>270</v>
      </c>
      <c r="N38" s="40">
        <v>201</v>
      </c>
      <c r="O38" s="40">
        <v>132</v>
      </c>
      <c r="P38" s="40">
        <v>39</v>
      </c>
      <c r="Q38" s="52">
        <f t="shared" si="0"/>
        <v>642</v>
      </c>
      <c r="R38" s="41">
        <f t="shared" si="1"/>
        <v>2919</v>
      </c>
    </row>
    <row r="39" spans="1:18" ht="22.5" customHeight="1">
      <c r="A39" s="17" t="s">
        <v>0</v>
      </c>
      <c r="B39" s="18" t="s">
        <v>33</v>
      </c>
      <c r="C39" s="42">
        <v>1470</v>
      </c>
      <c r="D39" s="42">
        <v>454</v>
      </c>
      <c r="E39" s="42">
        <v>51</v>
      </c>
      <c r="F39" s="42">
        <v>149</v>
      </c>
      <c r="G39" s="42"/>
      <c r="H39" s="42">
        <v>15</v>
      </c>
      <c r="I39" s="42">
        <v>156</v>
      </c>
      <c r="J39" s="42"/>
      <c r="K39" s="50">
        <f t="shared" si="3"/>
        <v>2295</v>
      </c>
      <c r="L39" s="42">
        <v>165</v>
      </c>
      <c r="M39" s="42"/>
      <c r="N39" s="42">
        <v>114</v>
      </c>
      <c r="O39" s="42">
        <v>1402</v>
      </c>
      <c r="P39" s="42"/>
      <c r="Q39" s="53">
        <f t="shared" si="0"/>
        <v>1516</v>
      </c>
      <c r="R39" s="43">
        <f t="shared" si="1"/>
        <v>3976</v>
      </c>
    </row>
    <row r="40" spans="1:18" ht="22.5" customHeight="1">
      <c r="A40" s="17" t="s">
        <v>0</v>
      </c>
      <c r="B40" s="18" t="s">
        <v>34</v>
      </c>
      <c r="C40" s="42">
        <v>565</v>
      </c>
      <c r="D40" s="42">
        <v>173</v>
      </c>
      <c r="E40" s="42"/>
      <c r="F40" s="42">
        <v>27</v>
      </c>
      <c r="G40" s="42"/>
      <c r="H40" s="42"/>
      <c r="I40" s="42">
        <v>30</v>
      </c>
      <c r="J40" s="42">
        <v>1</v>
      </c>
      <c r="K40" s="50">
        <f t="shared" si="3"/>
        <v>796</v>
      </c>
      <c r="L40" s="42">
        <v>68</v>
      </c>
      <c r="M40" s="42">
        <v>37</v>
      </c>
      <c r="N40" s="42">
        <v>133</v>
      </c>
      <c r="O40" s="42">
        <v>10</v>
      </c>
      <c r="P40" s="42"/>
      <c r="Q40" s="53">
        <f t="shared" si="0"/>
        <v>180</v>
      </c>
      <c r="R40" s="43">
        <f t="shared" si="1"/>
        <v>1044</v>
      </c>
    </row>
    <row r="41" spans="1:18" ht="22.5" customHeight="1">
      <c r="A41" s="19" t="s">
        <v>0</v>
      </c>
      <c r="B41" s="20" t="s">
        <v>35</v>
      </c>
      <c r="C41" s="44">
        <v>663</v>
      </c>
      <c r="D41" s="44">
        <v>124</v>
      </c>
      <c r="E41" s="44">
        <v>1</v>
      </c>
      <c r="F41" s="44">
        <v>21</v>
      </c>
      <c r="G41" s="44"/>
      <c r="H41" s="44"/>
      <c r="I41" s="44">
        <v>31</v>
      </c>
      <c r="J41" s="44">
        <v>104</v>
      </c>
      <c r="K41" s="51">
        <f t="shared" si="3"/>
        <v>944</v>
      </c>
      <c r="L41" s="44">
        <v>7</v>
      </c>
      <c r="M41" s="44">
        <v>55</v>
      </c>
      <c r="N41" s="44">
        <v>97</v>
      </c>
      <c r="O41" s="44">
        <v>68</v>
      </c>
      <c r="P41" s="44">
        <v>4</v>
      </c>
      <c r="Q41" s="54">
        <f t="shared" si="0"/>
        <v>224</v>
      </c>
      <c r="R41" s="45">
        <f t="shared" si="1"/>
        <v>1175</v>
      </c>
    </row>
    <row r="42" spans="1:18" s="29" customFormat="1" ht="22.5" customHeight="1">
      <c r="A42" s="12">
        <v>9</v>
      </c>
      <c r="B42" s="21" t="s">
        <v>36</v>
      </c>
      <c r="C42" s="38">
        <f>SUM(C43:C45)</f>
        <v>2765</v>
      </c>
      <c r="D42" s="38">
        <f>SUM(D43:D45)</f>
        <v>889</v>
      </c>
      <c r="E42" s="38">
        <f>SUM(E43:E45)</f>
        <v>295</v>
      </c>
      <c r="F42" s="38">
        <f>SUM(F43:F45)</f>
        <v>99</v>
      </c>
      <c r="G42" s="38">
        <f>SUM(G43:G45)</f>
        <v>18</v>
      </c>
      <c r="H42" s="38"/>
      <c r="I42" s="38">
        <f>SUM(I43:I45)</f>
        <v>52</v>
      </c>
      <c r="J42" s="38">
        <f>SUM(J43:J45)</f>
        <v>1</v>
      </c>
      <c r="K42" s="36">
        <f t="shared" si="3"/>
        <v>4119</v>
      </c>
      <c r="L42" s="38">
        <f>SUM(L43:L45)</f>
        <v>1254</v>
      </c>
      <c r="M42" s="38"/>
      <c r="N42" s="38"/>
      <c r="O42" s="38">
        <f>SUM(O43:O45)</f>
        <v>3283</v>
      </c>
      <c r="P42" s="38"/>
      <c r="Q42" s="35">
        <f t="shared" si="0"/>
        <v>3283</v>
      </c>
      <c r="R42" s="37">
        <f t="shared" si="1"/>
        <v>8656</v>
      </c>
    </row>
    <row r="43" spans="1:18" ht="22.5" customHeight="1">
      <c r="A43" s="15"/>
      <c r="B43" s="16" t="s">
        <v>37</v>
      </c>
      <c r="C43" s="40">
        <v>1342</v>
      </c>
      <c r="D43" s="40">
        <v>510</v>
      </c>
      <c r="E43" s="40">
        <v>225</v>
      </c>
      <c r="F43" s="40">
        <v>31</v>
      </c>
      <c r="G43" s="40">
        <v>17</v>
      </c>
      <c r="H43" s="40"/>
      <c r="I43" s="40">
        <v>42</v>
      </c>
      <c r="J43" s="40">
        <v>1</v>
      </c>
      <c r="K43" s="49">
        <f t="shared" si="3"/>
        <v>2168</v>
      </c>
      <c r="L43" s="40">
        <v>636</v>
      </c>
      <c r="M43" s="40"/>
      <c r="N43" s="40"/>
      <c r="O43" s="40">
        <v>2241</v>
      </c>
      <c r="P43" s="40"/>
      <c r="Q43" s="52">
        <f t="shared" si="0"/>
        <v>2241</v>
      </c>
      <c r="R43" s="41">
        <f t="shared" si="1"/>
        <v>5045</v>
      </c>
    </row>
    <row r="44" spans="1:18" ht="22.5" customHeight="1">
      <c r="A44" s="17" t="s">
        <v>0</v>
      </c>
      <c r="B44" s="18" t="s">
        <v>64</v>
      </c>
      <c r="C44" s="42">
        <v>740</v>
      </c>
      <c r="D44" s="42">
        <v>208</v>
      </c>
      <c r="E44" s="42">
        <v>26</v>
      </c>
      <c r="F44" s="42">
        <v>57</v>
      </c>
      <c r="G44" s="42">
        <v>1</v>
      </c>
      <c r="H44" s="42"/>
      <c r="I44" s="42">
        <v>1</v>
      </c>
      <c r="J44" s="42"/>
      <c r="K44" s="50">
        <f t="shared" si="3"/>
        <v>1033</v>
      </c>
      <c r="L44" s="42">
        <v>465</v>
      </c>
      <c r="M44" s="42"/>
      <c r="N44" s="42"/>
      <c r="O44" s="42">
        <v>631</v>
      </c>
      <c r="P44" s="42"/>
      <c r="Q44" s="53">
        <f t="shared" si="0"/>
        <v>631</v>
      </c>
      <c r="R44" s="43">
        <f t="shared" si="1"/>
        <v>2129</v>
      </c>
    </row>
    <row r="45" spans="1:20" ht="22.5" customHeight="1">
      <c r="A45" s="19"/>
      <c r="B45" s="20" t="s">
        <v>56</v>
      </c>
      <c r="C45" s="44">
        <v>683</v>
      </c>
      <c r="D45" s="44">
        <v>171</v>
      </c>
      <c r="E45" s="44">
        <v>44</v>
      </c>
      <c r="F45" s="44">
        <v>11</v>
      </c>
      <c r="G45" s="44"/>
      <c r="H45" s="44"/>
      <c r="I45" s="44">
        <v>9</v>
      </c>
      <c r="J45" s="44"/>
      <c r="K45" s="51">
        <f t="shared" si="3"/>
        <v>918</v>
      </c>
      <c r="L45" s="44">
        <v>153</v>
      </c>
      <c r="M45" s="44"/>
      <c r="N45" s="44"/>
      <c r="O45" s="44">
        <v>411</v>
      </c>
      <c r="P45" s="44"/>
      <c r="Q45" s="54">
        <f t="shared" si="0"/>
        <v>411</v>
      </c>
      <c r="R45" s="45">
        <f t="shared" si="1"/>
        <v>1482</v>
      </c>
      <c r="T45" s="8">
        <v>109</v>
      </c>
    </row>
    <row r="46" spans="1:20" ht="22.5" customHeight="1">
      <c r="A46" s="30">
        <v>10</v>
      </c>
      <c r="B46" s="14" t="s">
        <v>38</v>
      </c>
      <c r="C46" s="38">
        <f>SUM(C47:C51)</f>
        <v>1836</v>
      </c>
      <c r="D46" s="38">
        <f>SUM(D47:D51)</f>
        <v>1388</v>
      </c>
      <c r="E46" s="38">
        <f>SUM(E47:E51)</f>
        <v>3502</v>
      </c>
      <c r="F46" s="38">
        <f>SUM(F47:F51)</f>
        <v>216</v>
      </c>
      <c r="G46" s="38">
        <f aca="true" t="shared" si="9" ref="G46:P46">SUM(G47:G51)</f>
        <v>1</v>
      </c>
      <c r="H46" s="38"/>
      <c r="I46" s="38">
        <f t="shared" si="9"/>
        <v>468</v>
      </c>
      <c r="J46" s="38">
        <f t="shared" si="9"/>
        <v>3</v>
      </c>
      <c r="K46" s="36">
        <f t="shared" si="3"/>
        <v>7414</v>
      </c>
      <c r="L46" s="38">
        <f t="shared" si="9"/>
        <v>4610</v>
      </c>
      <c r="M46" s="38">
        <f t="shared" si="9"/>
        <v>494</v>
      </c>
      <c r="N46" s="38">
        <f t="shared" si="9"/>
        <v>396</v>
      </c>
      <c r="O46" s="38">
        <f t="shared" si="9"/>
        <v>320</v>
      </c>
      <c r="P46" s="38">
        <f t="shared" si="9"/>
        <v>111</v>
      </c>
      <c r="Q46" s="35">
        <f t="shared" si="0"/>
        <v>1321</v>
      </c>
      <c r="R46" s="37">
        <f t="shared" si="1"/>
        <v>13345</v>
      </c>
      <c r="T46" s="8">
        <v>10</v>
      </c>
    </row>
    <row r="47" spans="1:22" ht="22.5" customHeight="1">
      <c r="A47" s="15"/>
      <c r="B47" s="16" t="s">
        <v>39</v>
      </c>
      <c r="C47" s="40">
        <v>834</v>
      </c>
      <c r="D47" s="40">
        <v>408</v>
      </c>
      <c r="E47" s="40">
        <v>2595</v>
      </c>
      <c r="F47" s="40">
        <v>63</v>
      </c>
      <c r="G47" s="40">
        <v>1</v>
      </c>
      <c r="H47" s="40"/>
      <c r="I47" s="40">
        <v>199</v>
      </c>
      <c r="J47" s="40">
        <v>2</v>
      </c>
      <c r="K47" s="49">
        <f t="shared" si="3"/>
        <v>4102</v>
      </c>
      <c r="L47" s="40">
        <v>1996</v>
      </c>
      <c r="M47" s="40">
        <v>286</v>
      </c>
      <c r="N47" s="40">
        <v>186</v>
      </c>
      <c r="O47" s="40">
        <v>13</v>
      </c>
      <c r="P47" s="40">
        <v>34</v>
      </c>
      <c r="Q47" s="52">
        <f t="shared" si="0"/>
        <v>519</v>
      </c>
      <c r="R47" s="41">
        <f t="shared" si="1"/>
        <v>6617</v>
      </c>
      <c r="T47" s="8">
        <v>6</v>
      </c>
      <c r="V47" s="8">
        <v>290</v>
      </c>
    </row>
    <row r="48" spans="1:22" ht="22.5" customHeight="1">
      <c r="A48" s="17" t="s">
        <v>0</v>
      </c>
      <c r="B48" s="18" t="s">
        <v>40</v>
      </c>
      <c r="C48" s="42">
        <v>77</v>
      </c>
      <c r="D48" s="42">
        <v>184</v>
      </c>
      <c r="E48" s="42">
        <v>319</v>
      </c>
      <c r="F48" s="42">
        <v>41</v>
      </c>
      <c r="G48" s="42"/>
      <c r="H48" s="42"/>
      <c r="I48" s="42">
        <v>52</v>
      </c>
      <c r="J48" s="42"/>
      <c r="K48" s="50">
        <f t="shared" si="3"/>
        <v>673</v>
      </c>
      <c r="L48" s="42">
        <v>241</v>
      </c>
      <c r="M48" s="42">
        <v>30</v>
      </c>
      <c r="N48" s="42">
        <v>84</v>
      </c>
      <c r="O48" s="42">
        <v>201</v>
      </c>
      <c r="P48" s="42"/>
      <c r="Q48" s="53">
        <f t="shared" si="0"/>
        <v>315</v>
      </c>
      <c r="R48" s="43">
        <f t="shared" si="1"/>
        <v>1229</v>
      </c>
      <c r="T48" s="8">
        <v>73</v>
      </c>
      <c r="V48" s="8">
        <v>198</v>
      </c>
    </row>
    <row r="49" spans="1:22" ht="22.5" customHeight="1">
      <c r="A49" s="17" t="s">
        <v>0</v>
      </c>
      <c r="B49" s="18" t="s">
        <v>41</v>
      </c>
      <c r="C49" s="42">
        <v>90</v>
      </c>
      <c r="D49" s="42">
        <v>198</v>
      </c>
      <c r="E49" s="42">
        <v>115</v>
      </c>
      <c r="F49" s="42">
        <v>36</v>
      </c>
      <c r="G49" s="42"/>
      <c r="H49" s="42"/>
      <c r="I49" s="42">
        <v>28</v>
      </c>
      <c r="J49" s="42"/>
      <c r="K49" s="50">
        <f t="shared" si="3"/>
        <v>467</v>
      </c>
      <c r="L49" s="42">
        <v>959</v>
      </c>
      <c r="M49" s="42">
        <v>24</v>
      </c>
      <c r="N49" s="42">
        <v>33</v>
      </c>
      <c r="O49" s="42">
        <v>4</v>
      </c>
      <c r="P49" s="42"/>
      <c r="Q49" s="53">
        <f t="shared" si="0"/>
        <v>61</v>
      </c>
      <c r="R49" s="43">
        <f t="shared" si="1"/>
        <v>1487</v>
      </c>
      <c r="T49" s="8">
        <f>SUM(T45:T48)</f>
        <v>198</v>
      </c>
      <c r="V49" s="8">
        <f>V47-V48</f>
        <v>92</v>
      </c>
    </row>
    <row r="50" spans="1:18" ht="22.5" customHeight="1">
      <c r="A50" s="17"/>
      <c r="B50" s="18" t="s">
        <v>42</v>
      </c>
      <c r="C50" s="42">
        <v>626</v>
      </c>
      <c r="D50" s="42">
        <v>371</v>
      </c>
      <c r="E50" s="42">
        <v>38</v>
      </c>
      <c r="F50" s="42">
        <v>54</v>
      </c>
      <c r="G50" s="42"/>
      <c r="H50" s="42"/>
      <c r="I50" s="42">
        <v>76</v>
      </c>
      <c r="J50" s="42">
        <v>1</v>
      </c>
      <c r="K50" s="50">
        <f t="shared" si="3"/>
        <v>1166</v>
      </c>
      <c r="L50" s="42">
        <v>706</v>
      </c>
      <c r="M50" s="42">
        <v>126</v>
      </c>
      <c r="N50" s="42">
        <v>92</v>
      </c>
      <c r="O50" s="42">
        <v>6</v>
      </c>
      <c r="P50" s="42">
        <v>77</v>
      </c>
      <c r="Q50" s="55">
        <f t="shared" si="0"/>
        <v>301</v>
      </c>
      <c r="R50" s="56">
        <f t="shared" si="1"/>
        <v>2173</v>
      </c>
    </row>
    <row r="51" spans="1:18" ht="22.5" customHeight="1">
      <c r="A51" s="19" t="s">
        <v>0</v>
      </c>
      <c r="B51" s="20" t="s">
        <v>43</v>
      </c>
      <c r="C51" s="44">
        <v>209</v>
      </c>
      <c r="D51" s="44">
        <v>227</v>
      </c>
      <c r="E51" s="44">
        <v>435</v>
      </c>
      <c r="F51" s="44">
        <v>22</v>
      </c>
      <c r="G51" s="44"/>
      <c r="H51" s="44"/>
      <c r="I51" s="44">
        <v>113</v>
      </c>
      <c r="J51" s="44"/>
      <c r="K51" s="51">
        <f t="shared" si="3"/>
        <v>1006</v>
      </c>
      <c r="L51" s="44">
        <v>708</v>
      </c>
      <c r="M51" s="44">
        <v>28</v>
      </c>
      <c r="N51" s="44">
        <v>1</v>
      </c>
      <c r="O51" s="44">
        <v>96</v>
      </c>
      <c r="P51" s="44"/>
      <c r="Q51" s="54">
        <f t="shared" si="0"/>
        <v>125</v>
      </c>
      <c r="R51" s="45">
        <f t="shared" si="1"/>
        <v>1839</v>
      </c>
    </row>
    <row r="52" spans="1:18" ht="22.5" customHeight="1">
      <c r="A52" s="30">
        <v>11</v>
      </c>
      <c r="B52" s="14" t="s">
        <v>44</v>
      </c>
      <c r="C52" s="38">
        <f>SUM(C53:C55)</f>
        <v>2281</v>
      </c>
      <c r="D52" s="38">
        <f>SUM(D53:D55)</f>
        <v>1102</v>
      </c>
      <c r="E52" s="38">
        <f>SUM(E53:E55)</f>
        <v>325</v>
      </c>
      <c r="F52" s="38">
        <f>SUM(F53:F55)</f>
        <v>191</v>
      </c>
      <c r="G52" s="38"/>
      <c r="H52" s="38"/>
      <c r="I52" s="38">
        <f>SUM(I53:I55)</f>
        <v>330</v>
      </c>
      <c r="J52" s="38">
        <f>SUM(J53:J55)</f>
        <v>2</v>
      </c>
      <c r="K52" s="36">
        <f t="shared" si="3"/>
        <v>4231</v>
      </c>
      <c r="L52" s="38">
        <f>SUM(L53:L55)</f>
        <v>426</v>
      </c>
      <c r="M52" s="38">
        <f>SUM(M53:M55)</f>
        <v>7</v>
      </c>
      <c r="N52" s="38"/>
      <c r="O52" s="38">
        <f>SUM(O53:O55)</f>
        <v>1673</v>
      </c>
      <c r="P52" s="38"/>
      <c r="Q52" s="35">
        <f t="shared" si="0"/>
        <v>1680</v>
      </c>
      <c r="R52" s="37">
        <f t="shared" si="1"/>
        <v>6337</v>
      </c>
    </row>
    <row r="53" spans="1:18" s="88" customFormat="1" ht="22.5" customHeight="1">
      <c r="A53" s="82"/>
      <c r="B53" s="83" t="s">
        <v>45</v>
      </c>
      <c r="C53" s="84">
        <v>886</v>
      </c>
      <c r="D53" s="84">
        <v>592</v>
      </c>
      <c r="E53" s="84">
        <v>129</v>
      </c>
      <c r="F53" s="84">
        <v>128</v>
      </c>
      <c r="G53" s="84"/>
      <c r="H53" s="84"/>
      <c r="I53" s="84">
        <v>247</v>
      </c>
      <c r="J53" s="84">
        <v>1</v>
      </c>
      <c r="K53" s="85">
        <f t="shared" si="3"/>
        <v>1983</v>
      </c>
      <c r="L53" s="84">
        <v>410</v>
      </c>
      <c r="M53" s="84">
        <v>7</v>
      </c>
      <c r="N53" s="84"/>
      <c r="O53" s="84">
        <v>1210</v>
      </c>
      <c r="P53" s="84"/>
      <c r="Q53" s="86">
        <f t="shared" si="0"/>
        <v>1217</v>
      </c>
      <c r="R53" s="87">
        <f t="shared" si="1"/>
        <v>3610</v>
      </c>
    </row>
    <row r="54" spans="1:18" ht="22.5" customHeight="1">
      <c r="A54" s="17" t="s">
        <v>0</v>
      </c>
      <c r="B54" s="18" t="s">
        <v>46</v>
      </c>
      <c r="C54" s="42">
        <v>839</v>
      </c>
      <c r="D54" s="42">
        <v>428</v>
      </c>
      <c r="E54" s="42">
        <v>195</v>
      </c>
      <c r="F54" s="42">
        <v>22</v>
      </c>
      <c r="G54" s="42"/>
      <c r="H54" s="42"/>
      <c r="I54" s="42">
        <v>32</v>
      </c>
      <c r="J54" s="42"/>
      <c r="K54" s="50">
        <f t="shared" si="3"/>
        <v>1516</v>
      </c>
      <c r="L54" s="42">
        <v>12</v>
      </c>
      <c r="M54" s="42"/>
      <c r="N54" s="42"/>
      <c r="O54" s="42">
        <v>25</v>
      </c>
      <c r="P54" s="42"/>
      <c r="Q54" s="53">
        <f t="shared" si="0"/>
        <v>25</v>
      </c>
      <c r="R54" s="43">
        <f t="shared" si="1"/>
        <v>1553</v>
      </c>
    </row>
    <row r="55" spans="1:18" ht="22.5" customHeight="1">
      <c r="A55" s="19" t="s">
        <v>0</v>
      </c>
      <c r="B55" s="20" t="s">
        <v>47</v>
      </c>
      <c r="C55" s="44">
        <v>556</v>
      </c>
      <c r="D55" s="44">
        <v>82</v>
      </c>
      <c r="E55" s="44">
        <v>1</v>
      </c>
      <c r="F55" s="44">
        <v>41</v>
      </c>
      <c r="G55" s="44"/>
      <c r="H55" s="44"/>
      <c r="I55" s="44">
        <v>51</v>
      </c>
      <c r="J55" s="44">
        <v>1</v>
      </c>
      <c r="K55" s="51">
        <f t="shared" si="3"/>
        <v>732</v>
      </c>
      <c r="L55" s="44">
        <v>4</v>
      </c>
      <c r="M55" s="44"/>
      <c r="N55" s="44"/>
      <c r="O55" s="44">
        <v>438</v>
      </c>
      <c r="P55" s="44"/>
      <c r="Q55" s="54">
        <f t="shared" si="0"/>
        <v>438</v>
      </c>
      <c r="R55" s="45">
        <f t="shared" si="1"/>
        <v>1174</v>
      </c>
    </row>
    <row r="56" spans="1:18" ht="22.5" customHeight="1">
      <c r="A56" s="12">
        <v>12</v>
      </c>
      <c r="B56" s="21" t="s">
        <v>48</v>
      </c>
      <c r="C56" s="38">
        <f>SUM(C57:C59)</f>
        <v>869</v>
      </c>
      <c r="D56" s="38">
        <f>SUM(D57:D59)</f>
        <v>112</v>
      </c>
      <c r="E56" s="38">
        <f>SUM(E57:E59)</f>
        <v>3119</v>
      </c>
      <c r="F56" s="38">
        <f>SUM(F57:F59)</f>
        <v>25</v>
      </c>
      <c r="G56" s="38"/>
      <c r="H56" s="38"/>
      <c r="I56" s="38">
        <f>SUM(I57:I59)</f>
        <v>57</v>
      </c>
      <c r="J56" s="38">
        <f>SUM(J57:J59)</f>
        <v>8</v>
      </c>
      <c r="K56" s="36">
        <f t="shared" si="3"/>
        <v>4190</v>
      </c>
      <c r="L56" s="38">
        <f>SUM(L57:L59)</f>
        <v>177</v>
      </c>
      <c r="M56" s="38"/>
      <c r="N56" s="38"/>
      <c r="O56" s="38">
        <f>SUM(O57:O59)</f>
        <v>345</v>
      </c>
      <c r="P56" s="38"/>
      <c r="Q56" s="35">
        <f t="shared" si="0"/>
        <v>345</v>
      </c>
      <c r="R56" s="37">
        <f t="shared" si="1"/>
        <v>4712</v>
      </c>
    </row>
    <row r="57" spans="1:18" s="31" customFormat="1" ht="22.5" customHeight="1">
      <c r="A57" s="15"/>
      <c r="B57" s="16" t="s">
        <v>49</v>
      </c>
      <c r="C57" s="40">
        <v>602</v>
      </c>
      <c r="D57" s="40">
        <v>100</v>
      </c>
      <c r="E57" s="40">
        <v>3039</v>
      </c>
      <c r="F57" s="40">
        <v>13</v>
      </c>
      <c r="G57" s="40"/>
      <c r="H57" s="40"/>
      <c r="I57" s="40">
        <v>43</v>
      </c>
      <c r="J57" s="40"/>
      <c r="K57" s="49">
        <f t="shared" si="3"/>
        <v>3797</v>
      </c>
      <c r="L57" s="40">
        <v>118</v>
      </c>
      <c r="M57" s="40"/>
      <c r="N57" s="40"/>
      <c r="O57" s="40">
        <v>335</v>
      </c>
      <c r="P57" s="40"/>
      <c r="Q57" s="52">
        <f t="shared" si="0"/>
        <v>335</v>
      </c>
      <c r="R57" s="41">
        <f t="shared" si="1"/>
        <v>4250</v>
      </c>
    </row>
    <row r="58" spans="1:18" ht="22.5" customHeight="1">
      <c r="A58" s="17"/>
      <c r="B58" s="18" t="s">
        <v>50</v>
      </c>
      <c r="C58" s="42">
        <v>156</v>
      </c>
      <c r="D58" s="42">
        <v>9</v>
      </c>
      <c r="E58" s="42">
        <v>80</v>
      </c>
      <c r="F58" s="42">
        <v>4</v>
      </c>
      <c r="G58" s="42"/>
      <c r="H58" s="42"/>
      <c r="I58" s="42">
        <v>8</v>
      </c>
      <c r="J58" s="42">
        <v>1</v>
      </c>
      <c r="K58" s="50">
        <f t="shared" si="3"/>
        <v>258</v>
      </c>
      <c r="L58" s="42">
        <v>52</v>
      </c>
      <c r="M58" s="42"/>
      <c r="N58" s="42"/>
      <c r="O58" s="42">
        <v>7</v>
      </c>
      <c r="P58" s="42"/>
      <c r="Q58" s="53">
        <f t="shared" si="0"/>
        <v>7</v>
      </c>
      <c r="R58" s="43">
        <f t="shared" si="1"/>
        <v>317</v>
      </c>
    </row>
    <row r="59" spans="1:18" ht="22.5" customHeight="1">
      <c r="A59" s="19"/>
      <c r="B59" s="20" t="s">
        <v>51</v>
      </c>
      <c r="C59" s="44">
        <v>111</v>
      </c>
      <c r="D59" s="44">
        <v>3</v>
      </c>
      <c r="E59" s="44"/>
      <c r="F59" s="44">
        <v>8</v>
      </c>
      <c r="G59" s="44"/>
      <c r="H59" s="44"/>
      <c r="I59" s="44">
        <v>6</v>
      </c>
      <c r="J59" s="44">
        <v>7</v>
      </c>
      <c r="K59" s="51">
        <f t="shared" si="3"/>
        <v>135</v>
      </c>
      <c r="L59" s="44">
        <v>7</v>
      </c>
      <c r="M59" s="44"/>
      <c r="N59" s="44"/>
      <c r="O59" s="44">
        <v>3</v>
      </c>
      <c r="P59" s="44"/>
      <c r="Q59" s="54">
        <f t="shared" si="0"/>
        <v>3</v>
      </c>
      <c r="R59" s="45">
        <f t="shared" si="1"/>
        <v>145</v>
      </c>
    </row>
    <row r="60" spans="1:18" ht="22.5" customHeight="1">
      <c r="A60" s="30">
        <v>13</v>
      </c>
      <c r="B60" s="21" t="s">
        <v>52</v>
      </c>
      <c r="C60" s="38">
        <f>SUM(C61:C63)</f>
        <v>510</v>
      </c>
      <c r="D60" s="38">
        <f>SUM(D61:D63)</f>
        <v>442</v>
      </c>
      <c r="E60" s="38">
        <f>SUM(E61:E63)</f>
        <v>1</v>
      </c>
      <c r="F60" s="38">
        <f>SUM(F61:F63)</f>
        <v>33</v>
      </c>
      <c r="G60" s="38">
        <f>SUM(G61:G63)</f>
        <v>37</v>
      </c>
      <c r="H60" s="38"/>
      <c r="I60" s="38">
        <f>SUM(I61:I63)</f>
        <v>25</v>
      </c>
      <c r="J60" s="38"/>
      <c r="K60" s="36">
        <f t="shared" si="3"/>
        <v>1048</v>
      </c>
      <c r="L60" s="38">
        <f>SUM(L61:L63)</f>
        <v>83</v>
      </c>
      <c r="M60" s="38"/>
      <c r="N60" s="38"/>
      <c r="O60" s="38">
        <f>SUM(O61:O63)</f>
        <v>1423</v>
      </c>
      <c r="P60" s="38">
        <f>SUM(P61:P63)</f>
        <v>1</v>
      </c>
      <c r="Q60" s="35">
        <f t="shared" si="0"/>
        <v>1424</v>
      </c>
      <c r="R60" s="37">
        <f t="shared" si="1"/>
        <v>2555</v>
      </c>
    </row>
    <row r="61" spans="1:18" ht="22.5" customHeight="1">
      <c r="A61" s="15"/>
      <c r="B61" s="16" t="s">
        <v>57</v>
      </c>
      <c r="C61" s="40">
        <v>254</v>
      </c>
      <c r="D61" s="40">
        <v>80</v>
      </c>
      <c r="E61" s="40">
        <v>1</v>
      </c>
      <c r="F61" s="40">
        <v>27</v>
      </c>
      <c r="G61" s="40">
        <v>5</v>
      </c>
      <c r="H61" s="40"/>
      <c r="I61" s="40">
        <v>20</v>
      </c>
      <c r="J61" s="40"/>
      <c r="K61" s="49">
        <f t="shared" si="3"/>
        <v>387</v>
      </c>
      <c r="L61" s="40">
        <v>37</v>
      </c>
      <c r="M61" s="40"/>
      <c r="N61" s="40"/>
      <c r="O61" s="40">
        <v>870</v>
      </c>
      <c r="P61" s="40">
        <v>1</v>
      </c>
      <c r="Q61" s="52">
        <f t="shared" si="0"/>
        <v>871</v>
      </c>
      <c r="R61" s="41">
        <f t="shared" si="1"/>
        <v>1295</v>
      </c>
    </row>
    <row r="62" spans="1:18" ht="22.5" customHeight="1">
      <c r="A62" s="17" t="s">
        <v>0</v>
      </c>
      <c r="B62" s="18" t="s">
        <v>53</v>
      </c>
      <c r="C62" s="42">
        <v>144</v>
      </c>
      <c r="D62" s="42">
        <v>210</v>
      </c>
      <c r="E62" s="42"/>
      <c r="F62" s="42">
        <v>6</v>
      </c>
      <c r="G62" s="42">
        <v>10</v>
      </c>
      <c r="H62" s="42"/>
      <c r="I62" s="42">
        <v>4</v>
      </c>
      <c r="J62" s="42"/>
      <c r="K62" s="50">
        <f t="shared" si="3"/>
        <v>374</v>
      </c>
      <c r="L62" s="42">
        <v>12</v>
      </c>
      <c r="M62" s="42"/>
      <c r="N62" s="42"/>
      <c r="O62" s="42">
        <v>401</v>
      </c>
      <c r="P62" s="42"/>
      <c r="Q62" s="53">
        <f t="shared" si="0"/>
        <v>401</v>
      </c>
      <c r="R62" s="43">
        <f t="shared" si="1"/>
        <v>787</v>
      </c>
    </row>
    <row r="63" spans="1:18" ht="22.5" customHeight="1">
      <c r="A63" s="19" t="s">
        <v>0</v>
      </c>
      <c r="B63" s="20" t="s">
        <v>54</v>
      </c>
      <c r="C63" s="44">
        <v>112</v>
      </c>
      <c r="D63" s="44">
        <v>152</v>
      </c>
      <c r="E63" s="44"/>
      <c r="F63" s="44"/>
      <c r="G63" s="44">
        <v>22</v>
      </c>
      <c r="H63" s="44"/>
      <c r="I63" s="44">
        <v>1</v>
      </c>
      <c r="J63" s="44"/>
      <c r="K63" s="51">
        <f t="shared" si="3"/>
        <v>287</v>
      </c>
      <c r="L63" s="44">
        <v>34</v>
      </c>
      <c r="M63" s="44"/>
      <c r="N63" s="44"/>
      <c r="O63" s="44">
        <v>152</v>
      </c>
      <c r="P63" s="44"/>
      <c r="Q63" s="54">
        <f t="shared" si="0"/>
        <v>152</v>
      </c>
      <c r="R63" s="45">
        <f t="shared" si="1"/>
        <v>473</v>
      </c>
    </row>
    <row r="64" spans="1:18" ht="22.5" customHeight="1">
      <c r="A64" s="30">
        <v>14</v>
      </c>
      <c r="B64" s="21" t="s">
        <v>61</v>
      </c>
      <c r="C64" s="38">
        <v>543</v>
      </c>
      <c r="D64" s="38">
        <v>219</v>
      </c>
      <c r="E64" s="38">
        <v>176</v>
      </c>
      <c r="F64" s="38">
        <v>35</v>
      </c>
      <c r="G64" s="38"/>
      <c r="H64" s="38"/>
      <c r="I64" s="38">
        <v>18</v>
      </c>
      <c r="J64" s="38">
        <v>39</v>
      </c>
      <c r="K64" s="36">
        <f t="shared" si="3"/>
        <v>1030</v>
      </c>
      <c r="L64" s="38">
        <v>93</v>
      </c>
      <c r="M64" s="38"/>
      <c r="N64" s="38"/>
      <c r="O64" s="38">
        <v>311</v>
      </c>
      <c r="P64" s="38">
        <v>11</v>
      </c>
      <c r="Q64" s="35">
        <f t="shared" si="0"/>
        <v>322</v>
      </c>
      <c r="R64" s="37">
        <f t="shared" si="1"/>
        <v>1445</v>
      </c>
    </row>
    <row r="65" spans="1:18" ht="22.5" customHeight="1">
      <c r="A65" s="30">
        <v>15</v>
      </c>
      <c r="B65" s="21" t="s">
        <v>62</v>
      </c>
      <c r="C65" s="38">
        <v>242</v>
      </c>
      <c r="D65" s="38">
        <v>105</v>
      </c>
      <c r="E65" s="38"/>
      <c r="F65" s="38">
        <v>15</v>
      </c>
      <c r="G65" s="38"/>
      <c r="H65" s="38"/>
      <c r="I65" s="38">
        <v>2</v>
      </c>
      <c r="J65" s="38"/>
      <c r="K65" s="36">
        <f t="shared" si="3"/>
        <v>364</v>
      </c>
      <c r="L65" s="38">
        <v>8</v>
      </c>
      <c r="M65" s="38"/>
      <c r="N65" s="38"/>
      <c r="O65" s="38">
        <v>55</v>
      </c>
      <c r="P65" s="48"/>
      <c r="Q65" s="35">
        <f t="shared" si="0"/>
        <v>55</v>
      </c>
      <c r="R65" s="37">
        <f t="shared" si="1"/>
        <v>427</v>
      </c>
    </row>
    <row r="66" spans="1:18" ht="28.5" customHeight="1">
      <c r="A66" s="104" t="s">
        <v>55</v>
      </c>
      <c r="B66" s="104"/>
      <c r="C66" s="38">
        <f>SUM(C65+C64+C60+C56+C52+C46+C42+C37+C34+C27+C22+C14+C7+C6+C5)</f>
        <v>174354</v>
      </c>
      <c r="D66" s="38">
        <f>SUM(D65+D64+D60+D56+D52+D46+D42+D37+D34+D27+D22+D14+D7+D6+D5)</f>
        <v>31753</v>
      </c>
      <c r="E66" s="38">
        <f>SUM(E65+E64+E60+E56+E52+E46+E42+E37+E34+E27+E22+E14+E7+E6+E5)</f>
        <v>86074</v>
      </c>
      <c r="F66" s="38">
        <f>SUM(F65+F64+F60+F56+F52+F46+F42+F37+F34+F27+F22+F14+F7+F6+F5)</f>
        <v>14293</v>
      </c>
      <c r="G66" s="38">
        <f aca="true" t="shared" si="10" ref="G66:P66">SUM(G65+G64+G60+G56+G52+G46+G42+G37+G34+G27+G22+G14+G7+G6+G5)</f>
        <v>813</v>
      </c>
      <c r="H66" s="38">
        <f t="shared" si="10"/>
        <v>1490</v>
      </c>
      <c r="I66" s="38">
        <f t="shared" si="10"/>
        <v>94830</v>
      </c>
      <c r="J66" s="38">
        <f t="shared" si="10"/>
        <v>13026</v>
      </c>
      <c r="K66" s="36">
        <f t="shared" si="3"/>
        <v>416633</v>
      </c>
      <c r="L66" s="38">
        <f t="shared" si="10"/>
        <v>21259</v>
      </c>
      <c r="M66" s="38">
        <f t="shared" si="10"/>
        <v>13366</v>
      </c>
      <c r="N66" s="38">
        <f t="shared" si="10"/>
        <v>2157</v>
      </c>
      <c r="O66" s="38">
        <f t="shared" si="10"/>
        <v>30411</v>
      </c>
      <c r="P66" s="38">
        <f t="shared" si="10"/>
        <v>950</v>
      </c>
      <c r="Q66" s="35">
        <f t="shared" si="0"/>
        <v>46884</v>
      </c>
      <c r="R66" s="37">
        <f t="shared" si="1"/>
        <v>484776</v>
      </c>
    </row>
    <row r="68" ht="17.25" customHeight="1"/>
    <row r="69" spans="3:18" ht="33.75" customHeight="1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3:18" ht="33.75" customHeight="1"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ht="23.25" customHeight="1"/>
  </sheetData>
  <sheetProtection/>
  <mergeCells count="11">
    <mergeCell ref="A66:B66"/>
    <mergeCell ref="C69:R69"/>
    <mergeCell ref="C70:R70"/>
    <mergeCell ref="A1:R1"/>
    <mergeCell ref="A2:R2"/>
    <mergeCell ref="A3:A4"/>
    <mergeCell ref="B3:B4"/>
    <mergeCell ref="C3:K3"/>
    <mergeCell ref="L3:L4"/>
    <mergeCell ref="M3:Q3"/>
    <mergeCell ref="R3:R4"/>
  </mergeCells>
  <printOptions/>
  <pageMargins left="0.34" right="0.2" top="0.16" bottom="0.24" header="0.16" footer="0.24"/>
  <pageSetup horizontalDpi="600" verticalDpi="600" orientation="portrait" paperSize="5" scale="65" r:id="rId2"/>
  <headerFooter alignWithMargins="0">
    <oddFooter>&amp;R
&amp;"time new rodram,Regular"&amp;Z&amp;F&amp;A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6">
      <selection activeCell="K26" sqref="K26"/>
    </sheetView>
  </sheetViews>
  <sheetFormatPr defaultColWidth="9.140625" defaultRowHeight="12.75"/>
  <cols>
    <col min="1" max="1" width="3.8515625" style="1" customWidth="1"/>
    <col min="2" max="2" width="21.28125" style="1" customWidth="1"/>
    <col min="3" max="3" width="11.8515625" style="1" customWidth="1"/>
    <col min="4" max="4" width="10.57421875" style="1" customWidth="1"/>
    <col min="5" max="5" width="10.421875" style="1" customWidth="1"/>
    <col min="6" max="6" width="12.00390625" style="1" customWidth="1"/>
    <col min="7" max="7" width="6.7109375" style="1" customWidth="1"/>
    <col min="8" max="8" width="8.140625" style="1" customWidth="1"/>
    <col min="9" max="9" width="10.140625" style="1" customWidth="1"/>
    <col min="10" max="10" width="9.57421875" style="1" customWidth="1"/>
    <col min="11" max="11" width="11.421875" style="1" customWidth="1"/>
    <col min="12" max="12" width="10.28125" style="1" customWidth="1"/>
    <col min="13" max="13" width="9.00390625" style="1" customWidth="1"/>
    <col min="14" max="14" width="7.421875" style="1" customWidth="1"/>
    <col min="15" max="15" width="10.57421875" style="1" customWidth="1"/>
    <col min="16" max="16" width="6.7109375" style="1" customWidth="1"/>
    <col min="17" max="17" width="9.28125" style="1" customWidth="1"/>
    <col min="18" max="18" width="12.140625" style="1" customWidth="1"/>
    <col min="19" max="16384" width="9.140625" style="1" customWidth="1"/>
  </cols>
  <sheetData>
    <row r="1" spans="15:18" ht="10.5" customHeight="1">
      <c r="O1" s="106"/>
      <c r="P1" s="106"/>
      <c r="Q1" s="106"/>
      <c r="R1" s="106"/>
    </row>
    <row r="2" spans="1:18" s="33" customFormat="1" ht="24" customHeight="1">
      <c r="A2" s="107" t="s">
        <v>103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s="33" customFormat="1" ht="21">
      <c r="A3" s="107" t="s">
        <v>104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27" customHeight="1">
      <c r="A5" s="108" t="s">
        <v>1</v>
      </c>
      <c r="B5" s="110" t="s">
        <v>66</v>
      </c>
      <c r="C5" s="66" t="s">
        <v>65</v>
      </c>
      <c r="D5" s="67"/>
      <c r="E5" s="67"/>
      <c r="F5" s="67"/>
      <c r="G5" s="67"/>
      <c r="H5" s="67"/>
      <c r="I5" s="67"/>
      <c r="J5" s="67"/>
      <c r="K5" s="68"/>
      <c r="L5" s="110" t="s">
        <v>101</v>
      </c>
      <c r="M5" s="111" t="s">
        <v>3</v>
      </c>
      <c r="N5" s="112"/>
      <c r="O5" s="112"/>
      <c r="P5" s="112"/>
      <c r="Q5" s="113"/>
      <c r="R5" s="114" t="s">
        <v>55</v>
      </c>
    </row>
    <row r="6" spans="1:18" ht="58.5" customHeight="1">
      <c r="A6" s="109"/>
      <c r="B6" s="109"/>
      <c r="C6" s="70" t="s">
        <v>67</v>
      </c>
      <c r="D6" s="70" t="s">
        <v>68</v>
      </c>
      <c r="E6" s="70" t="s">
        <v>99</v>
      </c>
      <c r="F6" s="70" t="s">
        <v>100</v>
      </c>
      <c r="G6" s="71" t="s">
        <v>70</v>
      </c>
      <c r="H6" s="70" t="s">
        <v>94</v>
      </c>
      <c r="I6" s="71" t="s">
        <v>71</v>
      </c>
      <c r="J6" s="69" t="s">
        <v>72</v>
      </c>
      <c r="K6" s="69" t="s">
        <v>73</v>
      </c>
      <c r="L6" s="116"/>
      <c r="M6" s="71" t="s">
        <v>74</v>
      </c>
      <c r="N6" s="72" t="s">
        <v>68</v>
      </c>
      <c r="O6" s="71" t="s">
        <v>69</v>
      </c>
      <c r="P6" s="71" t="s">
        <v>71</v>
      </c>
      <c r="Q6" s="69" t="s">
        <v>73</v>
      </c>
      <c r="R6" s="115"/>
    </row>
    <row r="7" spans="1:18" ht="27" customHeight="1">
      <c r="A7" s="73">
        <v>1</v>
      </c>
      <c r="B7" s="74" t="s">
        <v>97</v>
      </c>
      <c r="C7" s="57">
        <f>form!C5</f>
        <v>2770</v>
      </c>
      <c r="D7" s="57">
        <f>form!D5</f>
        <v>594</v>
      </c>
      <c r="E7" s="57">
        <f>form!E5</f>
        <v>5</v>
      </c>
      <c r="F7" s="57">
        <f>form!F5</f>
        <v>87</v>
      </c>
      <c r="G7" s="57">
        <f>form!G5</f>
        <v>5</v>
      </c>
      <c r="H7" s="57">
        <f>form!H5</f>
        <v>14</v>
      </c>
      <c r="I7" s="57">
        <f>form!I5</f>
        <v>719</v>
      </c>
      <c r="J7" s="57">
        <f>form!J5</f>
        <v>106</v>
      </c>
      <c r="K7" s="58">
        <f>SUM(C7:J7)</f>
        <v>4300</v>
      </c>
      <c r="L7" s="58">
        <f>form!L5</f>
        <v>218</v>
      </c>
      <c r="M7" s="57">
        <f>form!M5</f>
        <v>14</v>
      </c>
      <c r="N7" s="57"/>
      <c r="O7" s="57">
        <f>form!O5</f>
        <v>95</v>
      </c>
      <c r="P7" s="57"/>
      <c r="Q7" s="58">
        <f>SUM(M7:P7)</f>
        <v>109</v>
      </c>
      <c r="R7" s="58">
        <f>K7+L7+Q7</f>
        <v>4627</v>
      </c>
    </row>
    <row r="8" spans="1:18" ht="27" customHeight="1">
      <c r="A8" s="75">
        <v>2</v>
      </c>
      <c r="B8" s="76" t="s">
        <v>4</v>
      </c>
      <c r="C8" s="59">
        <f>form!C6</f>
        <v>62093</v>
      </c>
      <c r="D8" s="59">
        <f>form!D6</f>
        <v>8940</v>
      </c>
      <c r="E8" s="59">
        <f>form!E6</f>
        <v>66521</v>
      </c>
      <c r="F8" s="59">
        <f>form!F6</f>
        <v>8218</v>
      </c>
      <c r="G8" s="59">
        <f>form!G6</f>
        <v>355</v>
      </c>
      <c r="H8" s="59">
        <f>form!H6</f>
        <v>886</v>
      </c>
      <c r="I8" s="59">
        <f>form!I6</f>
        <v>60141</v>
      </c>
      <c r="J8" s="59">
        <f>form!J6</f>
        <v>3744</v>
      </c>
      <c r="K8" s="60">
        <f>SUM(C8:J8)</f>
        <v>210898</v>
      </c>
      <c r="L8" s="60">
        <f>form!L6</f>
        <v>2902</v>
      </c>
      <c r="M8" s="59">
        <f>form!M6</f>
        <v>26</v>
      </c>
      <c r="N8" s="59"/>
      <c r="O8" s="59">
        <f>form!O6</f>
        <v>849</v>
      </c>
      <c r="P8" s="59">
        <f>form!P6</f>
        <v>682</v>
      </c>
      <c r="Q8" s="60">
        <f>SUM(M8:P8)</f>
        <v>1557</v>
      </c>
      <c r="R8" s="60">
        <f>K8+L8+Q8</f>
        <v>215357</v>
      </c>
    </row>
    <row r="9" spans="1:18" ht="27" customHeight="1">
      <c r="A9" s="75">
        <v>3</v>
      </c>
      <c r="B9" s="76" t="s">
        <v>5</v>
      </c>
      <c r="C9" s="59">
        <f>form!C7</f>
        <v>61964</v>
      </c>
      <c r="D9" s="59">
        <f>form!D7</f>
        <v>7530</v>
      </c>
      <c r="E9" s="59">
        <f>form!E7</f>
        <v>6705</v>
      </c>
      <c r="F9" s="59">
        <f>form!F7</f>
        <v>2605</v>
      </c>
      <c r="G9" s="59">
        <f>form!G7</f>
        <v>230</v>
      </c>
      <c r="H9" s="59">
        <f>form!H7</f>
        <v>345</v>
      </c>
      <c r="I9" s="59">
        <f>form!I7</f>
        <v>19950</v>
      </c>
      <c r="J9" s="59">
        <f>form!J7</f>
        <v>7685</v>
      </c>
      <c r="K9" s="60">
        <f aca="true" t="shared" si="0" ref="K9:K21">SUM(C9:J9)</f>
        <v>107014</v>
      </c>
      <c r="L9" s="60">
        <f>form!L7</f>
        <v>6271</v>
      </c>
      <c r="M9" s="59">
        <f>form!M7</f>
        <v>1</v>
      </c>
      <c r="N9" s="59"/>
      <c r="O9" s="59">
        <f>form!O7</f>
        <v>12784</v>
      </c>
      <c r="P9" s="59">
        <f>form!P7</f>
        <v>31</v>
      </c>
      <c r="Q9" s="60">
        <f aca="true" t="shared" si="1" ref="Q9:Q21">SUM(M9:P9)</f>
        <v>12816</v>
      </c>
      <c r="R9" s="60">
        <f aca="true" t="shared" si="2" ref="R9:R21">K9+L9+Q9</f>
        <v>126101</v>
      </c>
    </row>
    <row r="10" spans="1:18" ht="27" customHeight="1">
      <c r="A10" s="75">
        <v>4</v>
      </c>
      <c r="B10" s="76" t="s">
        <v>11</v>
      </c>
      <c r="C10" s="59">
        <f>form!C14</f>
        <v>10815</v>
      </c>
      <c r="D10" s="59">
        <f>form!D14</f>
        <v>3169</v>
      </c>
      <c r="E10" s="59">
        <f>form!E14</f>
        <v>4297</v>
      </c>
      <c r="F10" s="59">
        <f>form!F14</f>
        <v>409</v>
      </c>
      <c r="G10" s="59">
        <f>form!G14</f>
        <v>13</v>
      </c>
      <c r="H10" s="59">
        <f>form!H14</f>
        <v>162</v>
      </c>
      <c r="I10" s="59">
        <f>form!I14</f>
        <v>1166</v>
      </c>
      <c r="J10" s="59">
        <f>form!J14</f>
        <v>583</v>
      </c>
      <c r="K10" s="60">
        <f t="shared" si="0"/>
        <v>20614</v>
      </c>
      <c r="L10" s="60">
        <f>form!L14</f>
        <v>1202</v>
      </c>
      <c r="M10" s="59">
        <f>form!M14</f>
        <v>1259</v>
      </c>
      <c r="N10" s="59">
        <f>form!N14</f>
        <v>653</v>
      </c>
      <c r="O10" s="59">
        <f>form!O14</f>
        <v>1434</v>
      </c>
      <c r="P10" s="59">
        <f>form!P14</f>
        <v>11</v>
      </c>
      <c r="Q10" s="60">
        <f t="shared" si="1"/>
        <v>3357</v>
      </c>
      <c r="R10" s="60">
        <f t="shared" si="2"/>
        <v>25173</v>
      </c>
    </row>
    <row r="11" spans="1:18" ht="27" customHeight="1">
      <c r="A11" s="75">
        <v>5</v>
      </c>
      <c r="B11" s="76" t="s">
        <v>18</v>
      </c>
      <c r="C11" s="59">
        <f>form!C22</f>
        <v>14726</v>
      </c>
      <c r="D11" s="59">
        <f>form!D22</f>
        <v>2267</v>
      </c>
      <c r="E11" s="59">
        <f>form!E22</f>
        <v>692</v>
      </c>
      <c r="F11" s="59">
        <f>form!F22</f>
        <v>1641</v>
      </c>
      <c r="G11" s="59">
        <f>form!G22</f>
        <v>114</v>
      </c>
      <c r="H11" s="59">
        <f>form!H22</f>
        <v>63</v>
      </c>
      <c r="I11" s="59">
        <f>form!I22</f>
        <v>9276</v>
      </c>
      <c r="J11" s="59">
        <f>form!J22</f>
        <v>671</v>
      </c>
      <c r="K11" s="60">
        <f t="shared" si="0"/>
        <v>29450</v>
      </c>
      <c r="L11" s="60">
        <f>form!L22</f>
        <v>1607</v>
      </c>
      <c r="M11" s="59">
        <f>form!M22</f>
        <v>8770</v>
      </c>
      <c r="N11" s="59">
        <f>form!N22</f>
        <v>358</v>
      </c>
      <c r="O11" s="59">
        <f>form!O22</f>
        <v>76</v>
      </c>
      <c r="P11" s="59">
        <f>form!P22</f>
        <v>6</v>
      </c>
      <c r="Q11" s="60">
        <f t="shared" si="1"/>
        <v>9210</v>
      </c>
      <c r="R11" s="60">
        <f t="shared" si="2"/>
        <v>40267</v>
      </c>
    </row>
    <row r="12" spans="1:18" ht="27" customHeight="1">
      <c r="A12" s="75">
        <v>6</v>
      </c>
      <c r="B12" s="76" t="s">
        <v>23</v>
      </c>
      <c r="C12" s="59">
        <f>form!C27</f>
        <v>6507</v>
      </c>
      <c r="D12" s="59">
        <f>form!D27</f>
        <v>2029</v>
      </c>
      <c r="E12" s="59">
        <f>form!E27</f>
        <v>232</v>
      </c>
      <c r="F12" s="59">
        <f>form!F27</f>
        <v>309</v>
      </c>
      <c r="G12" s="59">
        <f>form!G27</f>
        <v>31</v>
      </c>
      <c r="H12" s="59">
        <f>form!H27</f>
        <v>3</v>
      </c>
      <c r="I12" s="59">
        <f>form!I27</f>
        <v>1522</v>
      </c>
      <c r="J12" s="59">
        <f>form!J27</f>
        <v>67</v>
      </c>
      <c r="K12" s="60">
        <f t="shared" si="0"/>
        <v>10700</v>
      </c>
      <c r="L12" s="60">
        <f>form!L27</f>
        <v>1079</v>
      </c>
      <c r="M12" s="59">
        <f>form!M27</f>
        <v>2433</v>
      </c>
      <c r="N12" s="59">
        <f>form!N27</f>
        <v>205</v>
      </c>
      <c r="O12" s="59">
        <f>form!O27</f>
        <v>2524</v>
      </c>
      <c r="P12" s="59">
        <f>form!P27</f>
        <v>30</v>
      </c>
      <c r="Q12" s="60">
        <f t="shared" si="1"/>
        <v>5192</v>
      </c>
      <c r="R12" s="60">
        <f t="shared" si="2"/>
        <v>16971</v>
      </c>
    </row>
    <row r="13" spans="1:18" ht="27" customHeight="1">
      <c r="A13" s="75">
        <v>7</v>
      </c>
      <c r="B13" s="76" t="s">
        <v>30</v>
      </c>
      <c r="C13" s="59">
        <f>form!C34</f>
        <v>2522</v>
      </c>
      <c r="D13" s="59">
        <f>form!D34</f>
        <v>1803</v>
      </c>
      <c r="E13" s="59">
        <f>form!E34</f>
        <v>102</v>
      </c>
      <c r="F13" s="59">
        <f>form!F34</f>
        <v>159</v>
      </c>
      <c r="G13" s="59"/>
      <c r="H13" s="59">
        <f>form!H34</f>
        <v>1</v>
      </c>
      <c r="I13" s="59">
        <f>form!I34</f>
        <v>658</v>
      </c>
      <c r="J13" s="59">
        <f>form!J34</f>
        <v>3</v>
      </c>
      <c r="K13" s="60">
        <f t="shared" si="0"/>
        <v>5248</v>
      </c>
      <c r="L13" s="60">
        <f>form!L34</f>
        <v>790</v>
      </c>
      <c r="M13" s="59"/>
      <c r="N13" s="59"/>
      <c r="O13" s="59">
        <f>form!O34</f>
        <v>3627</v>
      </c>
      <c r="P13" s="59">
        <f>form!P34</f>
        <v>24</v>
      </c>
      <c r="Q13" s="60">
        <f t="shared" si="1"/>
        <v>3651</v>
      </c>
      <c r="R13" s="60">
        <f t="shared" si="2"/>
        <v>9689</v>
      </c>
    </row>
    <row r="14" spans="1:18" ht="27" customHeight="1">
      <c r="A14" s="75">
        <v>8</v>
      </c>
      <c r="B14" s="76" t="s">
        <v>75</v>
      </c>
      <c r="C14" s="59">
        <f>form!C37</f>
        <v>3911</v>
      </c>
      <c r="D14" s="59">
        <f>form!D37</f>
        <v>1164</v>
      </c>
      <c r="E14" s="59">
        <f>form!E37</f>
        <v>102</v>
      </c>
      <c r="F14" s="59">
        <f>form!F37</f>
        <v>251</v>
      </c>
      <c r="G14" s="59">
        <f>form!G37</f>
        <v>9</v>
      </c>
      <c r="H14" s="59">
        <f>form!H37</f>
        <v>16</v>
      </c>
      <c r="I14" s="59">
        <f>form!I37</f>
        <v>446</v>
      </c>
      <c r="J14" s="59">
        <f>form!J37</f>
        <v>114</v>
      </c>
      <c r="K14" s="60">
        <f t="shared" si="0"/>
        <v>6013</v>
      </c>
      <c r="L14" s="60">
        <f>form!L37</f>
        <v>539</v>
      </c>
      <c r="M14" s="59">
        <f>form!M37</f>
        <v>362</v>
      </c>
      <c r="N14" s="59">
        <f>form!N37</f>
        <v>545</v>
      </c>
      <c r="O14" s="59">
        <f>form!O37</f>
        <v>1612</v>
      </c>
      <c r="P14" s="59">
        <f>form!P37</f>
        <v>43</v>
      </c>
      <c r="Q14" s="60">
        <f t="shared" si="1"/>
        <v>2562</v>
      </c>
      <c r="R14" s="60">
        <f t="shared" si="2"/>
        <v>9114</v>
      </c>
    </row>
    <row r="15" spans="1:18" ht="27" customHeight="1">
      <c r="A15" s="75">
        <v>9</v>
      </c>
      <c r="B15" s="76" t="s">
        <v>36</v>
      </c>
      <c r="C15" s="59">
        <f>form!C42</f>
        <v>2765</v>
      </c>
      <c r="D15" s="59">
        <f>form!D42</f>
        <v>889</v>
      </c>
      <c r="E15" s="59">
        <f>form!E42</f>
        <v>295</v>
      </c>
      <c r="F15" s="59">
        <f>form!F42</f>
        <v>99</v>
      </c>
      <c r="G15" s="59">
        <f>form!G42</f>
        <v>18</v>
      </c>
      <c r="H15" s="59"/>
      <c r="I15" s="59">
        <f>form!I42</f>
        <v>52</v>
      </c>
      <c r="J15" s="59">
        <v>1</v>
      </c>
      <c r="K15" s="60">
        <f t="shared" si="0"/>
        <v>4119</v>
      </c>
      <c r="L15" s="60">
        <f>form!L42</f>
        <v>1254</v>
      </c>
      <c r="M15" s="59"/>
      <c r="N15" s="59"/>
      <c r="O15" s="59">
        <f>form!O42</f>
        <v>3283</v>
      </c>
      <c r="P15" s="59"/>
      <c r="Q15" s="60">
        <f t="shared" si="1"/>
        <v>3283</v>
      </c>
      <c r="R15" s="60">
        <f t="shared" si="2"/>
        <v>8656</v>
      </c>
    </row>
    <row r="16" spans="1:18" ht="27" customHeight="1">
      <c r="A16" s="75">
        <v>10</v>
      </c>
      <c r="B16" s="76" t="s">
        <v>38</v>
      </c>
      <c r="C16" s="59">
        <f>form!C46</f>
        <v>1836</v>
      </c>
      <c r="D16" s="59">
        <f>form!D46</f>
        <v>1388</v>
      </c>
      <c r="E16" s="59">
        <f>form!E46</f>
        <v>3502</v>
      </c>
      <c r="F16" s="59">
        <f>form!F46</f>
        <v>216</v>
      </c>
      <c r="G16" s="59">
        <f>form!G46</f>
        <v>1</v>
      </c>
      <c r="H16" s="59"/>
      <c r="I16" s="59">
        <f>form!I46</f>
        <v>468</v>
      </c>
      <c r="J16" s="59">
        <f>form!J46</f>
        <v>3</v>
      </c>
      <c r="K16" s="60">
        <f t="shared" si="0"/>
        <v>7414</v>
      </c>
      <c r="L16" s="60">
        <f>form!L46</f>
        <v>4610</v>
      </c>
      <c r="M16" s="59">
        <f>form!M46</f>
        <v>494</v>
      </c>
      <c r="N16" s="59">
        <f>form!N46</f>
        <v>396</v>
      </c>
      <c r="O16" s="59">
        <f>form!O46</f>
        <v>320</v>
      </c>
      <c r="P16" s="59">
        <f>form!P46</f>
        <v>111</v>
      </c>
      <c r="Q16" s="60">
        <f t="shared" si="1"/>
        <v>1321</v>
      </c>
      <c r="R16" s="60">
        <f t="shared" si="2"/>
        <v>13345</v>
      </c>
    </row>
    <row r="17" spans="1:18" ht="27" customHeight="1">
      <c r="A17" s="75">
        <v>11</v>
      </c>
      <c r="B17" s="76" t="s">
        <v>44</v>
      </c>
      <c r="C17" s="59">
        <f>form!C52</f>
        <v>2281</v>
      </c>
      <c r="D17" s="59">
        <f>form!D52</f>
        <v>1102</v>
      </c>
      <c r="E17" s="59">
        <f>form!E52</f>
        <v>325</v>
      </c>
      <c r="F17" s="59">
        <f>form!F52</f>
        <v>191</v>
      </c>
      <c r="G17" s="59"/>
      <c r="H17" s="59"/>
      <c r="I17" s="59">
        <f>form!I52</f>
        <v>330</v>
      </c>
      <c r="J17" s="59">
        <f>form!J52</f>
        <v>2</v>
      </c>
      <c r="K17" s="60">
        <f t="shared" si="0"/>
        <v>4231</v>
      </c>
      <c r="L17" s="60">
        <f>form!L52</f>
        <v>426</v>
      </c>
      <c r="M17" s="59">
        <f>form!M52</f>
        <v>7</v>
      </c>
      <c r="N17" s="59"/>
      <c r="O17" s="59">
        <f>form!O52</f>
        <v>1673</v>
      </c>
      <c r="P17" s="59"/>
      <c r="Q17" s="60">
        <f t="shared" si="1"/>
        <v>1680</v>
      </c>
      <c r="R17" s="60">
        <f t="shared" si="2"/>
        <v>6337</v>
      </c>
    </row>
    <row r="18" spans="1:18" ht="27" customHeight="1">
      <c r="A18" s="75">
        <v>12</v>
      </c>
      <c r="B18" s="76" t="s">
        <v>48</v>
      </c>
      <c r="C18" s="59">
        <f>form!C56</f>
        <v>869</v>
      </c>
      <c r="D18" s="59">
        <f>form!D56</f>
        <v>112</v>
      </c>
      <c r="E18" s="59">
        <f>form!E56</f>
        <v>3119</v>
      </c>
      <c r="F18" s="59">
        <f>form!F56</f>
        <v>25</v>
      </c>
      <c r="G18" s="59"/>
      <c r="H18" s="59"/>
      <c r="I18" s="59">
        <f>form!I56</f>
        <v>57</v>
      </c>
      <c r="J18" s="59">
        <f>form!J56</f>
        <v>8</v>
      </c>
      <c r="K18" s="60">
        <f t="shared" si="0"/>
        <v>4190</v>
      </c>
      <c r="L18" s="60">
        <f>form!L56</f>
        <v>177</v>
      </c>
      <c r="M18" s="59"/>
      <c r="N18" s="59"/>
      <c r="O18" s="59">
        <f>form!O56</f>
        <v>345</v>
      </c>
      <c r="P18" s="59"/>
      <c r="Q18" s="60">
        <f t="shared" si="1"/>
        <v>345</v>
      </c>
      <c r="R18" s="60">
        <f t="shared" si="2"/>
        <v>4712</v>
      </c>
    </row>
    <row r="19" spans="1:18" ht="27" customHeight="1">
      <c r="A19" s="75">
        <v>13</v>
      </c>
      <c r="B19" s="76" t="s">
        <v>52</v>
      </c>
      <c r="C19" s="59">
        <f>form!C60</f>
        <v>510</v>
      </c>
      <c r="D19" s="59">
        <f>form!D60</f>
        <v>442</v>
      </c>
      <c r="E19" s="59">
        <f>form!E60</f>
        <v>1</v>
      </c>
      <c r="F19" s="59">
        <f>form!F60</f>
        <v>33</v>
      </c>
      <c r="G19" s="59">
        <f>form!G60</f>
        <v>37</v>
      </c>
      <c r="H19" s="59"/>
      <c r="I19" s="59">
        <f>form!I60</f>
        <v>25</v>
      </c>
      <c r="J19" s="59"/>
      <c r="K19" s="60">
        <f t="shared" si="0"/>
        <v>1048</v>
      </c>
      <c r="L19" s="60">
        <f>form!L60</f>
        <v>83</v>
      </c>
      <c r="M19" s="59"/>
      <c r="N19" s="59"/>
      <c r="O19" s="59">
        <f>form!O60</f>
        <v>1423</v>
      </c>
      <c r="P19" s="59">
        <f>form!P60</f>
        <v>1</v>
      </c>
      <c r="Q19" s="60">
        <f t="shared" si="1"/>
        <v>1424</v>
      </c>
      <c r="R19" s="60">
        <f t="shared" si="2"/>
        <v>2555</v>
      </c>
    </row>
    <row r="20" spans="1:18" ht="27" customHeight="1">
      <c r="A20" s="75">
        <v>14</v>
      </c>
      <c r="B20" s="76" t="s">
        <v>76</v>
      </c>
      <c r="C20" s="59">
        <f>form!C64</f>
        <v>543</v>
      </c>
      <c r="D20" s="59">
        <f>form!D64</f>
        <v>219</v>
      </c>
      <c r="E20" s="59">
        <f>form!E64</f>
        <v>176</v>
      </c>
      <c r="F20" s="61">
        <f>form!F64</f>
        <v>35</v>
      </c>
      <c r="G20" s="59"/>
      <c r="H20" s="59"/>
      <c r="I20" s="59">
        <f>form!I64</f>
        <v>18</v>
      </c>
      <c r="J20" s="59">
        <f>form!J64</f>
        <v>39</v>
      </c>
      <c r="K20" s="60">
        <f t="shared" si="0"/>
        <v>1030</v>
      </c>
      <c r="L20" s="60">
        <f>form!L64</f>
        <v>93</v>
      </c>
      <c r="M20" s="59"/>
      <c r="N20" s="59"/>
      <c r="O20" s="59">
        <f>form!O64</f>
        <v>311</v>
      </c>
      <c r="P20" s="59">
        <f>form!P64</f>
        <v>11</v>
      </c>
      <c r="Q20" s="60">
        <f t="shared" si="1"/>
        <v>322</v>
      </c>
      <c r="R20" s="60">
        <f t="shared" si="2"/>
        <v>1445</v>
      </c>
    </row>
    <row r="21" spans="1:18" ht="27" customHeight="1">
      <c r="A21" s="77">
        <v>15</v>
      </c>
      <c r="B21" s="78" t="s">
        <v>77</v>
      </c>
      <c r="C21" s="62">
        <f>form!C65</f>
        <v>242</v>
      </c>
      <c r="D21" s="62">
        <f>form!D65</f>
        <v>105</v>
      </c>
      <c r="E21" s="62"/>
      <c r="F21" s="62">
        <f>form!F65</f>
        <v>15</v>
      </c>
      <c r="G21" s="62"/>
      <c r="H21" s="62"/>
      <c r="I21" s="62">
        <f>form!I65</f>
        <v>2</v>
      </c>
      <c r="J21" s="62"/>
      <c r="K21" s="60">
        <f t="shared" si="0"/>
        <v>364</v>
      </c>
      <c r="L21" s="63">
        <f>form!L65</f>
        <v>8</v>
      </c>
      <c r="M21" s="62"/>
      <c r="N21" s="62"/>
      <c r="O21" s="62">
        <f>form!O65</f>
        <v>55</v>
      </c>
      <c r="P21" s="62"/>
      <c r="Q21" s="60">
        <f t="shared" si="1"/>
        <v>55</v>
      </c>
      <c r="R21" s="60">
        <f t="shared" si="2"/>
        <v>427</v>
      </c>
    </row>
    <row r="22" spans="1:18" ht="27" customHeight="1">
      <c r="A22" s="79"/>
      <c r="B22" s="80" t="s">
        <v>55</v>
      </c>
      <c r="C22" s="64">
        <f>SUM(C7:C21)</f>
        <v>174354</v>
      </c>
      <c r="D22" s="64">
        <f aca="true" t="shared" si="3" ref="D22:R22">SUM(D7:D21)</f>
        <v>31753</v>
      </c>
      <c r="E22" s="64">
        <f t="shared" si="3"/>
        <v>86074</v>
      </c>
      <c r="F22" s="64">
        <f t="shared" si="3"/>
        <v>14293</v>
      </c>
      <c r="G22" s="64">
        <f t="shared" si="3"/>
        <v>813</v>
      </c>
      <c r="H22" s="64">
        <f t="shared" si="3"/>
        <v>1490</v>
      </c>
      <c r="I22" s="64">
        <f t="shared" si="3"/>
        <v>94830</v>
      </c>
      <c r="J22" s="64">
        <f t="shared" si="3"/>
        <v>13026</v>
      </c>
      <c r="K22" s="64">
        <f t="shared" si="3"/>
        <v>416633</v>
      </c>
      <c r="L22" s="64">
        <f t="shared" si="3"/>
        <v>21259</v>
      </c>
      <c r="M22" s="64">
        <f t="shared" si="3"/>
        <v>13366</v>
      </c>
      <c r="N22" s="64">
        <f t="shared" si="3"/>
        <v>2157</v>
      </c>
      <c r="O22" s="64">
        <f t="shared" si="3"/>
        <v>30411</v>
      </c>
      <c r="P22" s="64">
        <f t="shared" si="3"/>
        <v>950</v>
      </c>
      <c r="Q22" s="64">
        <f t="shared" si="3"/>
        <v>46884</v>
      </c>
      <c r="R22" s="65">
        <f t="shared" si="3"/>
        <v>484776</v>
      </c>
    </row>
    <row r="23" spans="1:18" ht="13.5" customHeight="1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19.5">
      <c r="A24" s="81" t="s">
        <v>78</v>
      </c>
      <c r="B24" s="81"/>
      <c r="C24" s="81"/>
      <c r="D24" s="8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9.5">
      <c r="A25" s="81" t="s">
        <v>79</v>
      </c>
      <c r="B25" s="81"/>
      <c r="C25" s="81"/>
      <c r="D25" s="8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9.5">
      <c r="A26" s="81" t="s">
        <v>80</v>
      </c>
      <c r="B26" s="81"/>
      <c r="C26" s="81"/>
      <c r="D26" s="8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9.5">
      <c r="A27" s="81" t="s">
        <v>81</v>
      </c>
      <c r="B27" s="81"/>
      <c r="C27" s="81"/>
      <c r="D27" s="8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9.5">
      <c r="A28" s="81" t="s">
        <v>82</v>
      </c>
      <c r="B28" s="81"/>
      <c r="C28" s="81"/>
      <c r="D28" s="8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8">
    <mergeCell ref="O1:R1"/>
    <mergeCell ref="A2:R2"/>
    <mergeCell ref="A3:R3"/>
    <mergeCell ref="A5:A6"/>
    <mergeCell ref="B5:B6"/>
    <mergeCell ref="M5:Q5"/>
    <mergeCell ref="R5:R6"/>
    <mergeCell ref="L5:L6"/>
  </mergeCells>
  <printOptions/>
  <pageMargins left="0.27" right="0.23" top="0.34" bottom="0.26" header="0.3" footer="0.24"/>
  <pageSetup horizontalDpi="600" verticalDpi="600" orientation="landscape" paperSize="9" scale="80" r:id="rId1"/>
  <headerFooter>
    <oddFooter>&amp;L16&amp;Z&amp;F&amp;A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User</cp:lastModifiedBy>
  <cp:lastPrinted>2018-12-24T04:31:24Z</cp:lastPrinted>
  <dcterms:created xsi:type="dcterms:W3CDTF">2001-07-11T07:18:12Z</dcterms:created>
  <dcterms:modified xsi:type="dcterms:W3CDTF">2018-12-24T07:35:30Z</dcterms:modified>
  <cp:category/>
  <cp:version/>
  <cp:contentType/>
  <cp:contentStatus/>
</cp:coreProperties>
</file>